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VÝKAZ VÝMER - zadanie SJ\"/>
    </mc:Choice>
  </mc:AlternateContent>
  <bookViews>
    <workbookView xWindow="0" yWindow="0" windowWidth="28800" windowHeight="11700"/>
  </bookViews>
  <sheets>
    <sheet name="SO 01 - 1.4 Vykurovanie" sheetId="2" r:id="rId1"/>
    <sheet name="AP_18_4451_171_priloha č1" sheetId="3" r:id="rId2"/>
  </sheets>
  <definedNames>
    <definedName name="_xlnm.Print_Titles" localSheetId="0">'SO 01 - 1.4 Vykurovanie'!$119:$119</definedName>
    <definedName name="_xlnm.Print_Area" localSheetId="0">'SO 01 - 1.4 Vykurovanie'!$C$4:$Q$70,'SO 01 - 1.4 Vykurovanie'!$C$76:$Q$103,'SO 01 - 1.4 Vykurovanie'!$C$109:$Q$322</definedName>
  </definedNames>
  <calcPr calcId="162913"/>
</workbook>
</file>

<file path=xl/calcChain.xml><?xml version="1.0" encoding="utf-8"?>
<calcChain xmlns="http://schemas.openxmlformats.org/spreadsheetml/2006/main">
  <c r="BI322" i="2" l="1"/>
  <c r="BH322" i="2"/>
  <c r="BG322" i="2"/>
  <c r="BE322" i="2"/>
  <c r="AA322" i="2"/>
  <c r="Y322" i="2"/>
  <c r="Y320" i="2" s="1"/>
  <c r="W322" i="2"/>
  <c r="BK322" i="2"/>
  <c r="BF322" i="2"/>
  <c r="BI321" i="2"/>
  <c r="BH321" i="2"/>
  <c r="BG321" i="2"/>
  <c r="BE321" i="2"/>
  <c r="AA321" i="2"/>
  <c r="Y321" i="2"/>
  <c r="W321" i="2"/>
  <c r="W320" i="2"/>
  <c r="BK321" i="2"/>
  <c r="BK320" i="2" s="1"/>
  <c r="N99" i="2" s="1"/>
  <c r="BF321" i="2"/>
  <c r="BI319" i="2"/>
  <c r="BH319" i="2"/>
  <c r="BG319" i="2"/>
  <c r="BE319" i="2"/>
  <c r="AA319" i="2"/>
  <c r="Y319" i="2"/>
  <c r="W319" i="2"/>
  <c r="BK319" i="2"/>
  <c r="BF319" i="2"/>
  <c r="BI318" i="2"/>
  <c r="BH318" i="2"/>
  <c r="BG318" i="2"/>
  <c r="BE318" i="2"/>
  <c r="AA318" i="2"/>
  <c r="Y318" i="2"/>
  <c r="W318" i="2"/>
  <c r="BK318" i="2"/>
  <c r="BF318" i="2"/>
  <c r="BI317" i="2"/>
  <c r="BH317" i="2"/>
  <c r="BG317" i="2"/>
  <c r="BE317" i="2"/>
  <c r="AA317" i="2"/>
  <c r="Y317" i="2"/>
  <c r="W317" i="2"/>
  <c r="BK317" i="2"/>
  <c r="BF317" i="2"/>
  <c r="BI316" i="2"/>
  <c r="BH316" i="2"/>
  <c r="BG316" i="2"/>
  <c r="BE316" i="2"/>
  <c r="AA316" i="2"/>
  <c r="Y316" i="2"/>
  <c r="W316" i="2"/>
  <c r="BK316" i="2"/>
  <c r="BF316" i="2"/>
  <c r="BI315" i="2"/>
  <c r="BH315" i="2"/>
  <c r="BG315" i="2"/>
  <c r="BE315" i="2"/>
  <c r="AA315" i="2"/>
  <c r="Y315" i="2"/>
  <c r="W315" i="2"/>
  <c r="BK315" i="2"/>
  <c r="BF315" i="2"/>
  <c r="BI314" i="2"/>
  <c r="BH314" i="2"/>
  <c r="BG314" i="2"/>
  <c r="BE314" i="2"/>
  <c r="AA314" i="2"/>
  <c r="Y314" i="2"/>
  <c r="W314" i="2"/>
  <c r="BK314" i="2"/>
  <c r="BF314" i="2"/>
  <c r="BI313" i="2"/>
  <c r="BH313" i="2"/>
  <c r="BG313" i="2"/>
  <c r="BE313" i="2"/>
  <c r="AA313" i="2"/>
  <c r="Y313" i="2"/>
  <c r="W313" i="2"/>
  <c r="BK313" i="2"/>
  <c r="BF313" i="2"/>
  <c r="BI312" i="2"/>
  <c r="BH312" i="2"/>
  <c r="BG312" i="2"/>
  <c r="BE312" i="2"/>
  <c r="AA312" i="2"/>
  <c r="Y312" i="2"/>
  <c r="W312" i="2"/>
  <c r="BK312" i="2"/>
  <c r="BF312" i="2"/>
  <c r="BI311" i="2"/>
  <c r="BH311" i="2"/>
  <c r="BG311" i="2"/>
  <c r="BE311" i="2"/>
  <c r="AA311" i="2"/>
  <c r="Y311" i="2"/>
  <c r="W311" i="2"/>
  <c r="BK311" i="2"/>
  <c r="BF311" i="2"/>
  <c r="BI310" i="2"/>
  <c r="BH310" i="2"/>
  <c r="BG310" i="2"/>
  <c r="BE310" i="2"/>
  <c r="AA310" i="2"/>
  <c r="Y310" i="2"/>
  <c r="W310" i="2"/>
  <c r="BK310" i="2"/>
  <c r="BF310" i="2"/>
  <c r="BI309" i="2"/>
  <c r="BH309" i="2"/>
  <c r="BG309" i="2"/>
  <c r="BE309" i="2"/>
  <c r="AA309" i="2"/>
  <c r="Y309" i="2"/>
  <c r="W309" i="2"/>
  <c r="BK309" i="2"/>
  <c r="BF309" i="2"/>
  <c r="BI308" i="2"/>
  <c r="BH308" i="2"/>
  <c r="BG308" i="2"/>
  <c r="BE308" i="2"/>
  <c r="AA308" i="2"/>
  <c r="Y308" i="2"/>
  <c r="W308" i="2"/>
  <c r="BK308" i="2"/>
  <c r="BF308" i="2"/>
  <c r="BI307" i="2"/>
  <c r="BH307" i="2"/>
  <c r="BG307" i="2"/>
  <c r="BE307" i="2"/>
  <c r="AA307" i="2"/>
  <c r="Y307" i="2"/>
  <c r="W307" i="2"/>
  <c r="BK307" i="2"/>
  <c r="BF307" i="2"/>
  <c r="BI306" i="2"/>
  <c r="BH306" i="2"/>
  <c r="BG306" i="2"/>
  <c r="BE306" i="2"/>
  <c r="AA306" i="2"/>
  <c r="Y306" i="2"/>
  <c r="W306" i="2"/>
  <c r="BK306" i="2"/>
  <c r="BF306" i="2"/>
  <c r="BI305" i="2"/>
  <c r="BH305" i="2"/>
  <c r="BG305" i="2"/>
  <c r="BE305" i="2"/>
  <c r="AA305" i="2"/>
  <c r="Y305" i="2"/>
  <c r="W305" i="2"/>
  <c r="BK305" i="2"/>
  <c r="BF305" i="2"/>
  <c r="BI304" i="2"/>
  <c r="BH304" i="2"/>
  <c r="BG304" i="2"/>
  <c r="BE304" i="2"/>
  <c r="AA304" i="2"/>
  <c r="Y304" i="2"/>
  <c r="W304" i="2"/>
  <c r="BK304" i="2"/>
  <c r="BF304" i="2"/>
  <c r="BI303" i="2"/>
  <c r="BH303" i="2"/>
  <c r="BG303" i="2"/>
  <c r="BE303" i="2"/>
  <c r="AA303" i="2"/>
  <c r="Y303" i="2"/>
  <c r="W303" i="2"/>
  <c r="BK303" i="2"/>
  <c r="BF303" i="2"/>
  <c r="BI302" i="2"/>
  <c r="BH302" i="2"/>
  <c r="BG302" i="2"/>
  <c r="BE302" i="2"/>
  <c r="AA302" i="2"/>
  <c r="Y302" i="2"/>
  <c r="W302" i="2"/>
  <c r="BK302" i="2"/>
  <c r="BF302" i="2"/>
  <c r="BI301" i="2"/>
  <c r="BH301" i="2"/>
  <c r="BG301" i="2"/>
  <c r="BE301" i="2"/>
  <c r="AA301" i="2"/>
  <c r="Y301" i="2"/>
  <c r="W301" i="2"/>
  <c r="BK301" i="2"/>
  <c r="BF301" i="2"/>
  <c r="BI300" i="2"/>
  <c r="BH300" i="2"/>
  <c r="BG300" i="2"/>
  <c r="BE300" i="2"/>
  <c r="AA300" i="2"/>
  <c r="Y300" i="2"/>
  <c r="W300" i="2"/>
  <c r="BK300" i="2"/>
  <c r="BF300" i="2"/>
  <c r="BI299" i="2"/>
  <c r="BH299" i="2"/>
  <c r="BG299" i="2"/>
  <c r="BE299" i="2"/>
  <c r="AA299" i="2"/>
  <c r="Y299" i="2"/>
  <c r="W299" i="2"/>
  <c r="BK299" i="2"/>
  <c r="BF299" i="2"/>
  <c r="BI298" i="2"/>
  <c r="BH298" i="2"/>
  <c r="BG298" i="2"/>
  <c r="BE298" i="2"/>
  <c r="AA298" i="2"/>
  <c r="Y298" i="2"/>
  <c r="W298" i="2"/>
  <c r="BK298" i="2"/>
  <c r="BF298" i="2"/>
  <c r="BI297" i="2"/>
  <c r="BH297" i="2"/>
  <c r="BG297" i="2"/>
  <c r="BE297" i="2"/>
  <c r="AA297" i="2"/>
  <c r="Y297" i="2"/>
  <c r="W297" i="2"/>
  <c r="BK297" i="2"/>
  <c r="BF297" i="2"/>
  <c r="BI296" i="2"/>
  <c r="BH296" i="2"/>
  <c r="BG296" i="2"/>
  <c r="BE296" i="2"/>
  <c r="AA296" i="2"/>
  <c r="Y296" i="2"/>
  <c r="W296" i="2"/>
  <c r="BK296" i="2"/>
  <c r="BF296" i="2"/>
  <c r="BI295" i="2"/>
  <c r="BH295" i="2"/>
  <c r="BG295" i="2"/>
  <c r="BE295" i="2"/>
  <c r="AA295" i="2"/>
  <c r="Y295" i="2"/>
  <c r="W295" i="2"/>
  <c r="BK295" i="2"/>
  <c r="BF295" i="2"/>
  <c r="BI294" i="2"/>
  <c r="BH294" i="2"/>
  <c r="BG294" i="2"/>
  <c r="BE294" i="2"/>
  <c r="AA294" i="2"/>
  <c r="Y294" i="2"/>
  <c r="W294" i="2"/>
  <c r="BK294" i="2"/>
  <c r="BF294" i="2"/>
  <c r="BI293" i="2"/>
  <c r="BH293" i="2"/>
  <c r="BG293" i="2"/>
  <c r="BE293" i="2"/>
  <c r="AA293" i="2"/>
  <c r="Y293" i="2"/>
  <c r="W293" i="2"/>
  <c r="BK293" i="2"/>
  <c r="BF293" i="2"/>
  <c r="BI292" i="2"/>
  <c r="BH292" i="2"/>
  <c r="BG292" i="2"/>
  <c r="BE292" i="2"/>
  <c r="AA292" i="2"/>
  <c r="Y292" i="2"/>
  <c r="W292" i="2"/>
  <c r="BK292" i="2"/>
  <c r="BF292" i="2"/>
  <c r="BI291" i="2"/>
  <c r="BH291" i="2"/>
  <c r="BG291" i="2"/>
  <c r="BE291" i="2"/>
  <c r="AA291" i="2"/>
  <c r="Y291" i="2"/>
  <c r="W291" i="2"/>
  <c r="BK291" i="2"/>
  <c r="BF291" i="2"/>
  <c r="BI290" i="2"/>
  <c r="BH290" i="2"/>
  <c r="BG290" i="2"/>
  <c r="BE290" i="2"/>
  <c r="AA290" i="2"/>
  <c r="Y290" i="2"/>
  <c r="W290" i="2"/>
  <c r="BK290" i="2"/>
  <c r="BF290" i="2"/>
  <c r="BI289" i="2"/>
  <c r="BH289" i="2"/>
  <c r="BG289" i="2"/>
  <c r="BE289" i="2"/>
  <c r="AA289" i="2"/>
  <c r="Y289" i="2"/>
  <c r="W289" i="2"/>
  <c r="BK289" i="2"/>
  <c r="BF289" i="2"/>
  <c r="BI288" i="2"/>
  <c r="BH288" i="2"/>
  <c r="BG288" i="2"/>
  <c r="BE288" i="2"/>
  <c r="AA288" i="2"/>
  <c r="Y288" i="2"/>
  <c r="W288" i="2"/>
  <c r="BK288" i="2"/>
  <c r="BF288" i="2"/>
  <c r="BI287" i="2"/>
  <c r="BH287" i="2"/>
  <c r="BG287" i="2"/>
  <c r="BE287" i="2"/>
  <c r="AA287" i="2"/>
  <c r="Y287" i="2"/>
  <c r="W287" i="2"/>
  <c r="BK287" i="2"/>
  <c r="BF287" i="2"/>
  <c r="BI286" i="2"/>
  <c r="BH286" i="2"/>
  <c r="BG286" i="2"/>
  <c r="BE286" i="2"/>
  <c r="AA286" i="2"/>
  <c r="Y286" i="2"/>
  <c r="W286" i="2"/>
  <c r="BK286" i="2"/>
  <c r="BF286" i="2"/>
  <c r="BI285" i="2"/>
  <c r="BH285" i="2"/>
  <c r="BG285" i="2"/>
  <c r="BE285" i="2"/>
  <c r="AA285" i="2"/>
  <c r="Y285" i="2"/>
  <c r="W285" i="2"/>
  <c r="BK285" i="2"/>
  <c r="BF285" i="2"/>
  <c r="BI284" i="2"/>
  <c r="BH284" i="2"/>
  <c r="BG284" i="2"/>
  <c r="BE284" i="2"/>
  <c r="AA284" i="2"/>
  <c r="Y284" i="2"/>
  <c r="W284" i="2"/>
  <c r="BK284" i="2"/>
  <c r="BF284" i="2"/>
  <c r="BI283" i="2"/>
  <c r="BH283" i="2"/>
  <c r="BG283" i="2"/>
  <c r="BE283" i="2"/>
  <c r="AA283" i="2"/>
  <c r="Y283" i="2"/>
  <c r="W283" i="2"/>
  <c r="BK283" i="2"/>
  <c r="BF283" i="2"/>
  <c r="BI282" i="2"/>
  <c r="BH282" i="2"/>
  <c r="BG282" i="2"/>
  <c r="BE282" i="2"/>
  <c r="AA282" i="2"/>
  <c r="Y282" i="2"/>
  <c r="W282" i="2"/>
  <c r="BK282" i="2"/>
  <c r="BF282" i="2"/>
  <c r="BI281" i="2"/>
  <c r="BH281" i="2"/>
  <c r="BG281" i="2"/>
  <c r="BE281" i="2"/>
  <c r="AA281" i="2"/>
  <c r="Y281" i="2"/>
  <c r="W281" i="2"/>
  <c r="BK281" i="2"/>
  <c r="BF281" i="2"/>
  <c r="BI280" i="2"/>
  <c r="BH280" i="2"/>
  <c r="BG280" i="2"/>
  <c r="BE280" i="2"/>
  <c r="AA280" i="2"/>
  <c r="Y280" i="2"/>
  <c r="W280" i="2"/>
  <c r="BK280" i="2"/>
  <c r="BF280" i="2"/>
  <c r="BI279" i="2"/>
  <c r="BH279" i="2"/>
  <c r="BG279" i="2"/>
  <c r="BE279" i="2"/>
  <c r="AA279" i="2"/>
  <c r="Y279" i="2"/>
  <c r="W279" i="2"/>
  <c r="BK279" i="2"/>
  <c r="BF279" i="2"/>
  <c r="BI278" i="2"/>
  <c r="BH278" i="2"/>
  <c r="BG278" i="2"/>
  <c r="BE278" i="2"/>
  <c r="AA278" i="2"/>
  <c r="Y278" i="2"/>
  <c r="W278" i="2"/>
  <c r="BK278" i="2"/>
  <c r="BF278" i="2"/>
  <c r="BI277" i="2"/>
  <c r="BH277" i="2"/>
  <c r="BG277" i="2"/>
  <c r="BE277" i="2"/>
  <c r="AA277" i="2"/>
  <c r="Y277" i="2"/>
  <c r="W277" i="2"/>
  <c r="BK277" i="2"/>
  <c r="BF277" i="2"/>
  <c r="BI276" i="2"/>
  <c r="BH276" i="2"/>
  <c r="BG276" i="2"/>
  <c r="BE276" i="2"/>
  <c r="AA276" i="2"/>
  <c r="Y276" i="2"/>
  <c r="W276" i="2"/>
  <c r="BK276" i="2"/>
  <c r="BF276" i="2"/>
  <c r="BI275" i="2"/>
  <c r="BH275" i="2"/>
  <c r="BG275" i="2"/>
  <c r="BE275" i="2"/>
  <c r="AA275" i="2"/>
  <c r="Y275" i="2"/>
  <c r="W275" i="2"/>
  <c r="BK275" i="2"/>
  <c r="BF275" i="2"/>
  <c r="BI274" i="2"/>
  <c r="BH274" i="2"/>
  <c r="BG274" i="2"/>
  <c r="BE274" i="2"/>
  <c r="AA274" i="2"/>
  <c r="Y274" i="2"/>
  <c r="W274" i="2"/>
  <c r="BK274" i="2"/>
  <c r="BF274" i="2"/>
  <c r="BI273" i="2"/>
  <c r="BH273" i="2"/>
  <c r="BG273" i="2"/>
  <c r="BE273" i="2"/>
  <c r="AA273" i="2"/>
  <c r="Y273" i="2"/>
  <c r="W273" i="2"/>
  <c r="BK273" i="2"/>
  <c r="BF273" i="2"/>
  <c r="BI272" i="2"/>
  <c r="BH272" i="2"/>
  <c r="BG272" i="2"/>
  <c r="BE272" i="2"/>
  <c r="AA272" i="2"/>
  <c r="Y272" i="2"/>
  <c r="W272" i="2"/>
  <c r="BK272" i="2"/>
  <c r="BF272" i="2"/>
  <c r="BI271" i="2"/>
  <c r="BH271" i="2"/>
  <c r="BG271" i="2"/>
  <c r="BE271" i="2"/>
  <c r="AA271" i="2"/>
  <c r="Y271" i="2"/>
  <c r="W271" i="2"/>
  <c r="BK271" i="2"/>
  <c r="BF271" i="2"/>
  <c r="BI270" i="2"/>
  <c r="BH270" i="2"/>
  <c r="BG270" i="2"/>
  <c r="BE270" i="2"/>
  <c r="AA270" i="2"/>
  <c r="Y270" i="2"/>
  <c r="W270" i="2"/>
  <c r="BK270" i="2"/>
  <c r="BF270" i="2"/>
  <c r="BI269" i="2"/>
  <c r="BH269" i="2"/>
  <c r="BG269" i="2"/>
  <c r="BE269" i="2"/>
  <c r="AA269" i="2"/>
  <c r="Y269" i="2"/>
  <c r="W269" i="2"/>
  <c r="BK269" i="2"/>
  <c r="BF269" i="2"/>
  <c r="BI268" i="2"/>
  <c r="BH268" i="2"/>
  <c r="BG268" i="2"/>
  <c r="BE268" i="2"/>
  <c r="AA268" i="2"/>
  <c r="Y268" i="2"/>
  <c r="W268" i="2"/>
  <c r="BK268" i="2"/>
  <c r="BF268" i="2"/>
  <c r="BI267" i="2"/>
  <c r="BH267" i="2"/>
  <c r="BG267" i="2"/>
  <c r="BE267" i="2"/>
  <c r="AA267" i="2"/>
  <c r="Y267" i="2"/>
  <c r="W267" i="2"/>
  <c r="BK267" i="2"/>
  <c r="BF267" i="2"/>
  <c r="BI266" i="2"/>
  <c r="BH266" i="2"/>
  <c r="BG266" i="2"/>
  <c r="BE266" i="2"/>
  <c r="AA266" i="2"/>
  <c r="Y266" i="2"/>
  <c r="W266" i="2"/>
  <c r="BK266" i="2"/>
  <c r="BF266" i="2"/>
  <c r="BI265" i="2"/>
  <c r="BH265" i="2"/>
  <c r="BG265" i="2"/>
  <c r="BE265" i="2"/>
  <c r="AA265" i="2"/>
  <c r="Y265" i="2"/>
  <c r="W265" i="2"/>
  <c r="BK265" i="2"/>
  <c r="BF265" i="2"/>
  <c r="BI264" i="2"/>
  <c r="BH264" i="2"/>
  <c r="BG264" i="2"/>
  <c r="BE264" i="2"/>
  <c r="AA264" i="2"/>
  <c r="Y264" i="2"/>
  <c r="W264" i="2"/>
  <c r="BK264" i="2"/>
  <c r="BF264" i="2"/>
  <c r="BI263" i="2"/>
  <c r="BH263" i="2"/>
  <c r="BG263" i="2"/>
  <c r="BE263" i="2"/>
  <c r="AA263" i="2"/>
  <c r="Y263" i="2"/>
  <c r="W263" i="2"/>
  <c r="W261" i="2" s="1"/>
  <c r="BK263" i="2"/>
  <c r="BF263" i="2"/>
  <c r="BI262" i="2"/>
  <c r="BH262" i="2"/>
  <c r="BG262" i="2"/>
  <c r="BE262" i="2"/>
  <c r="AA262" i="2"/>
  <c r="Y262" i="2"/>
  <c r="W262" i="2"/>
  <c r="BK262" i="2"/>
  <c r="BF262" i="2"/>
  <c r="BI260" i="2"/>
  <c r="BH260" i="2"/>
  <c r="BG260" i="2"/>
  <c r="BE260" i="2"/>
  <c r="AA260" i="2"/>
  <c r="Y260" i="2"/>
  <c r="W260" i="2"/>
  <c r="BK260" i="2"/>
  <c r="BF260" i="2"/>
  <c r="BI259" i="2"/>
  <c r="BH259" i="2"/>
  <c r="BG259" i="2"/>
  <c r="BE259" i="2"/>
  <c r="AA259" i="2"/>
  <c r="Y259" i="2"/>
  <c r="W259" i="2"/>
  <c r="BK259" i="2"/>
  <c r="BF259" i="2"/>
  <c r="BI258" i="2"/>
  <c r="BH258" i="2"/>
  <c r="BG258" i="2"/>
  <c r="BE258" i="2"/>
  <c r="AA258" i="2"/>
  <c r="Y258" i="2"/>
  <c r="W258" i="2"/>
  <c r="BK258" i="2"/>
  <c r="BF258" i="2"/>
  <c r="BI257" i="2"/>
  <c r="BH257" i="2"/>
  <c r="BG257" i="2"/>
  <c r="BE257" i="2"/>
  <c r="AA257" i="2"/>
  <c r="Y257" i="2"/>
  <c r="W257" i="2"/>
  <c r="BK257" i="2"/>
  <c r="BF257" i="2"/>
  <c r="BI256" i="2"/>
  <c r="BH256" i="2"/>
  <c r="BG256" i="2"/>
  <c r="BE256" i="2"/>
  <c r="AA256" i="2"/>
  <c r="Y256" i="2"/>
  <c r="W256" i="2"/>
  <c r="BK256" i="2"/>
  <c r="BF256" i="2"/>
  <c r="BI255" i="2"/>
  <c r="BH255" i="2"/>
  <c r="BG255" i="2"/>
  <c r="BE255" i="2"/>
  <c r="AA255" i="2"/>
  <c r="Y255" i="2"/>
  <c r="W255" i="2"/>
  <c r="W252" i="2" s="1"/>
  <c r="BK255" i="2"/>
  <c r="BF255" i="2"/>
  <c r="BI254" i="2"/>
  <c r="BH254" i="2"/>
  <c r="BG254" i="2"/>
  <c r="BE254" i="2"/>
  <c r="AA254" i="2"/>
  <c r="Y254" i="2"/>
  <c r="Y252" i="2" s="1"/>
  <c r="W254" i="2"/>
  <c r="BK254" i="2"/>
  <c r="BF254" i="2"/>
  <c r="BI253" i="2"/>
  <c r="BH253" i="2"/>
  <c r="BG253" i="2"/>
  <c r="BE253" i="2"/>
  <c r="AA253" i="2"/>
  <c r="Y253" i="2"/>
  <c r="W253" i="2"/>
  <c r="BK253" i="2"/>
  <c r="BF253" i="2"/>
  <c r="BI251" i="2"/>
  <c r="BH251" i="2"/>
  <c r="BG251" i="2"/>
  <c r="BE251" i="2"/>
  <c r="AA251" i="2"/>
  <c r="Y251" i="2"/>
  <c r="W251" i="2"/>
  <c r="BK251" i="2"/>
  <c r="BF251" i="2"/>
  <c r="BI250" i="2"/>
  <c r="BH250" i="2"/>
  <c r="BG250" i="2"/>
  <c r="BE250" i="2"/>
  <c r="AA250" i="2"/>
  <c r="Y250" i="2"/>
  <c r="W250" i="2"/>
  <c r="BK250" i="2"/>
  <c r="BF250" i="2"/>
  <c r="BI249" i="2"/>
  <c r="BH249" i="2"/>
  <c r="BG249" i="2"/>
  <c r="BE249" i="2"/>
  <c r="AA249" i="2"/>
  <c r="Y249" i="2"/>
  <c r="W249" i="2"/>
  <c r="BK249" i="2"/>
  <c r="BF249" i="2"/>
  <c r="BI248" i="2"/>
  <c r="BH248" i="2"/>
  <c r="BG248" i="2"/>
  <c r="BE248" i="2"/>
  <c r="AA248" i="2"/>
  <c r="Y248" i="2"/>
  <c r="W248" i="2"/>
  <c r="BK248" i="2"/>
  <c r="BF248" i="2"/>
  <c r="BI247" i="2"/>
  <c r="BH247" i="2"/>
  <c r="BG247" i="2"/>
  <c r="BE247" i="2"/>
  <c r="AA247" i="2"/>
  <c r="Y247" i="2"/>
  <c r="W247" i="2"/>
  <c r="BK247" i="2"/>
  <c r="BF247" i="2"/>
  <c r="BI246" i="2"/>
  <c r="BH246" i="2"/>
  <c r="BG246" i="2"/>
  <c r="BE246" i="2"/>
  <c r="AA246" i="2"/>
  <c r="Y246" i="2"/>
  <c r="W246" i="2"/>
  <c r="BK246" i="2"/>
  <c r="BF246" i="2"/>
  <c r="BI245" i="2"/>
  <c r="BH245" i="2"/>
  <c r="BG245" i="2"/>
  <c r="BE245" i="2"/>
  <c r="AA245" i="2"/>
  <c r="Y245" i="2"/>
  <c r="W245" i="2"/>
  <c r="BK245" i="2"/>
  <c r="BF245" i="2"/>
  <c r="BI244" i="2"/>
  <c r="BH244" i="2"/>
  <c r="BG244" i="2"/>
  <c r="BE244" i="2"/>
  <c r="AA244" i="2"/>
  <c r="Y244" i="2"/>
  <c r="W244" i="2"/>
  <c r="BK244" i="2"/>
  <c r="BF244" i="2"/>
  <c r="BI243" i="2"/>
  <c r="BH243" i="2"/>
  <c r="BG243" i="2"/>
  <c r="BE243" i="2"/>
  <c r="AA243" i="2"/>
  <c r="Y243" i="2"/>
  <c r="W243" i="2"/>
  <c r="BK243" i="2"/>
  <c r="BF243" i="2"/>
  <c r="BI242" i="2"/>
  <c r="BH242" i="2"/>
  <c r="BG242" i="2"/>
  <c r="BE242" i="2"/>
  <c r="AA242" i="2"/>
  <c r="Y242" i="2"/>
  <c r="W242" i="2"/>
  <c r="BK242" i="2"/>
  <c r="BF242" i="2"/>
  <c r="BI241" i="2"/>
  <c r="BH241" i="2"/>
  <c r="BG241" i="2"/>
  <c r="BE241" i="2"/>
  <c r="AA241" i="2"/>
  <c r="Y241" i="2"/>
  <c r="W241" i="2"/>
  <c r="BK241" i="2"/>
  <c r="BF241" i="2"/>
  <c r="BI240" i="2"/>
  <c r="BH240" i="2"/>
  <c r="BG240" i="2"/>
  <c r="BE240" i="2"/>
  <c r="AA240" i="2"/>
  <c r="Y240" i="2"/>
  <c r="W240" i="2"/>
  <c r="BK240" i="2"/>
  <c r="BF240" i="2"/>
  <c r="BI239" i="2"/>
  <c r="BH239" i="2"/>
  <c r="BG239" i="2"/>
  <c r="BE239" i="2"/>
  <c r="AA239" i="2"/>
  <c r="Y239" i="2"/>
  <c r="W239" i="2"/>
  <c r="BK239" i="2"/>
  <c r="BF239" i="2"/>
  <c r="BI238" i="2"/>
  <c r="BH238" i="2"/>
  <c r="BG238" i="2"/>
  <c r="BE238" i="2"/>
  <c r="AA238" i="2"/>
  <c r="Y238" i="2"/>
  <c r="W238" i="2"/>
  <c r="BK238" i="2"/>
  <c r="BF238" i="2"/>
  <c r="BI237" i="2"/>
  <c r="BH237" i="2"/>
  <c r="BG237" i="2"/>
  <c r="BE237" i="2"/>
  <c r="AA237" i="2"/>
  <c r="Y237" i="2"/>
  <c r="W237" i="2"/>
  <c r="BK237" i="2"/>
  <c r="BF237" i="2"/>
  <c r="BI236" i="2"/>
  <c r="BH236" i="2"/>
  <c r="BG236" i="2"/>
  <c r="BE236" i="2"/>
  <c r="AA236" i="2"/>
  <c r="Y236" i="2"/>
  <c r="W236" i="2"/>
  <c r="BK236" i="2"/>
  <c r="BF236" i="2"/>
  <c r="BI235" i="2"/>
  <c r="BH235" i="2"/>
  <c r="BG235" i="2"/>
  <c r="BE235" i="2"/>
  <c r="AA235" i="2"/>
  <c r="Y235" i="2"/>
  <c r="W235" i="2"/>
  <c r="BK235" i="2"/>
  <c r="BF235" i="2"/>
  <c r="BI234" i="2"/>
  <c r="BH234" i="2"/>
  <c r="BG234" i="2"/>
  <c r="BE234" i="2"/>
  <c r="AA234" i="2"/>
  <c r="Y234" i="2"/>
  <c r="W234" i="2"/>
  <c r="BK234" i="2"/>
  <c r="BF234" i="2"/>
  <c r="BI233" i="2"/>
  <c r="BH233" i="2"/>
  <c r="BG233" i="2"/>
  <c r="BE233" i="2"/>
  <c r="AA233" i="2"/>
  <c r="Y233" i="2"/>
  <c r="W233" i="2"/>
  <c r="BK233" i="2"/>
  <c r="BF233" i="2"/>
  <c r="BI232" i="2"/>
  <c r="BH232" i="2"/>
  <c r="BG232" i="2"/>
  <c r="BE232" i="2"/>
  <c r="AA232" i="2"/>
  <c r="Y232" i="2"/>
  <c r="W232" i="2"/>
  <c r="BK232" i="2"/>
  <c r="BF232" i="2"/>
  <c r="BI231" i="2"/>
  <c r="BH231" i="2"/>
  <c r="BG231" i="2"/>
  <c r="BE231" i="2"/>
  <c r="AA231" i="2"/>
  <c r="Y231" i="2"/>
  <c r="W231" i="2"/>
  <c r="BK231" i="2"/>
  <c r="BF231" i="2"/>
  <c r="BI230" i="2"/>
  <c r="BH230" i="2"/>
  <c r="BG230" i="2"/>
  <c r="BE230" i="2"/>
  <c r="AA230" i="2"/>
  <c r="Y230" i="2"/>
  <c r="W230" i="2"/>
  <c r="BK230" i="2"/>
  <c r="BF230" i="2"/>
  <c r="BI229" i="2"/>
  <c r="BH229" i="2"/>
  <c r="BG229" i="2"/>
  <c r="BE229" i="2"/>
  <c r="AA229" i="2"/>
  <c r="Y229" i="2"/>
  <c r="W229" i="2"/>
  <c r="BK229" i="2"/>
  <c r="BF229" i="2"/>
  <c r="BI228" i="2"/>
  <c r="BH228" i="2"/>
  <c r="BG228" i="2"/>
  <c r="BE228" i="2"/>
  <c r="AA228" i="2"/>
  <c r="Y228" i="2"/>
  <c r="W228" i="2"/>
  <c r="BK228" i="2"/>
  <c r="BF228" i="2"/>
  <c r="BI227" i="2"/>
  <c r="BH227" i="2"/>
  <c r="BG227" i="2"/>
  <c r="BE227" i="2"/>
  <c r="AA227" i="2"/>
  <c r="Y227" i="2"/>
  <c r="W227" i="2"/>
  <c r="BK227" i="2"/>
  <c r="BF227" i="2"/>
  <c r="BI226" i="2"/>
  <c r="BH226" i="2"/>
  <c r="BG226" i="2"/>
  <c r="BE226" i="2"/>
  <c r="AA226" i="2"/>
  <c r="Y226" i="2"/>
  <c r="W226" i="2"/>
  <c r="BK226" i="2"/>
  <c r="BF226" i="2"/>
  <c r="BI225" i="2"/>
  <c r="BH225" i="2"/>
  <c r="BG225" i="2"/>
  <c r="BE225" i="2"/>
  <c r="AA225" i="2"/>
  <c r="Y225" i="2"/>
  <c r="W225" i="2"/>
  <c r="BK225" i="2"/>
  <c r="BF225" i="2"/>
  <c r="BI224" i="2"/>
  <c r="BH224" i="2"/>
  <c r="BG224" i="2"/>
  <c r="BE224" i="2"/>
  <c r="AA224" i="2"/>
  <c r="Y224" i="2"/>
  <c r="W224" i="2"/>
  <c r="BK224" i="2"/>
  <c r="BF224" i="2"/>
  <c r="BI223" i="2"/>
  <c r="BH223" i="2"/>
  <c r="BG223" i="2"/>
  <c r="BE223" i="2"/>
  <c r="AA223" i="2"/>
  <c r="Y223" i="2"/>
  <c r="W223" i="2"/>
  <c r="BK223" i="2"/>
  <c r="BF223" i="2"/>
  <c r="BI222" i="2"/>
  <c r="BH222" i="2"/>
  <c r="BG222" i="2"/>
  <c r="BE222" i="2"/>
  <c r="AA222" i="2"/>
  <c r="Y222" i="2"/>
  <c r="W222" i="2"/>
  <c r="BK222" i="2"/>
  <c r="BF222" i="2"/>
  <c r="BI221" i="2"/>
  <c r="BH221" i="2"/>
  <c r="BG221" i="2"/>
  <c r="BE221" i="2"/>
  <c r="AA221" i="2"/>
  <c r="Y221" i="2"/>
  <c r="W221" i="2"/>
  <c r="BK221" i="2"/>
  <c r="BF221" i="2"/>
  <c r="BI220" i="2"/>
  <c r="BH220" i="2"/>
  <c r="BG220" i="2"/>
  <c r="BE220" i="2"/>
  <c r="AA220" i="2"/>
  <c r="Y220" i="2"/>
  <c r="W220" i="2"/>
  <c r="BK220" i="2"/>
  <c r="BF220" i="2"/>
  <c r="BI219" i="2"/>
  <c r="BH219" i="2"/>
  <c r="BG219" i="2"/>
  <c r="BE219" i="2"/>
  <c r="AA219" i="2"/>
  <c r="Y219" i="2"/>
  <c r="W219" i="2"/>
  <c r="BK219" i="2"/>
  <c r="BF219" i="2"/>
  <c r="BI218" i="2"/>
  <c r="BH218" i="2"/>
  <c r="BG218" i="2"/>
  <c r="BE218" i="2"/>
  <c r="AA218" i="2"/>
  <c r="Y218" i="2"/>
  <c r="W218" i="2"/>
  <c r="BK218" i="2"/>
  <c r="BF218" i="2"/>
  <c r="BI217" i="2"/>
  <c r="BH217" i="2"/>
  <c r="BG217" i="2"/>
  <c r="BE217" i="2"/>
  <c r="AA217" i="2"/>
  <c r="Y217" i="2"/>
  <c r="W217" i="2"/>
  <c r="BK217" i="2"/>
  <c r="BF217" i="2"/>
  <c r="BI216" i="2"/>
  <c r="BH216" i="2"/>
  <c r="BG216" i="2"/>
  <c r="BE216" i="2"/>
  <c r="AA216" i="2"/>
  <c r="Y216" i="2"/>
  <c r="W216" i="2"/>
  <c r="BK216" i="2"/>
  <c r="BF216" i="2"/>
  <c r="BI215" i="2"/>
  <c r="BH215" i="2"/>
  <c r="BG215" i="2"/>
  <c r="BE215" i="2"/>
  <c r="AA215" i="2"/>
  <c r="Y215" i="2"/>
  <c r="W215" i="2"/>
  <c r="BK215" i="2"/>
  <c r="BF215" i="2"/>
  <c r="BI214" i="2"/>
  <c r="BH214" i="2"/>
  <c r="BG214" i="2"/>
  <c r="BE214" i="2"/>
  <c r="AA214" i="2"/>
  <c r="Y214" i="2"/>
  <c r="W214" i="2"/>
  <c r="BK214" i="2"/>
  <c r="BF214" i="2"/>
  <c r="BI213" i="2"/>
  <c r="BH213" i="2"/>
  <c r="BG213" i="2"/>
  <c r="BE213" i="2"/>
  <c r="AA213" i="2"/>
  <c r="Y213" i="2"/>
  <c r="W213" i="2"/>
  <c r="BK213" i="2"/>
  <c r="BF213" i="2"/>
  <c r="BI212" i="2"/>
  <c r="BH212" i="2"/>
  <c r="BG212" i="2"/>
  <c r="BE212" i="2"/>
  <c r="AA212" i="2"/>
  <c r="Y212" i="2"/>
  <c r="W212" i="2"/>
  <c r="BK212" i="2"/>
  <c r="BF212" i="2"/>
  <c r="BI211" i="2"/>
  <c r="BH211" i="2"/>
  <c r="BG211" i="2"/>
  <c r="BE211" i="2"/>
  <c r="AA211" i="2"/>
  <c r="Y211" i="2"/>
  <c r="W211" i="2"/>
  <c r="BK211" i="2"/>
  <c r="BF211" i="2"/>
  <c r="BI210" i="2"/>
  <c r="BH210" i="2"/>
  <c r="BG210" i="2"/>
  <c r="BE210" i="2"/>
  <c r="AA210" i="2"/>
  <c r="Y210" i="2"/>
  <c r="W210" i="2"/>
  <c r="BK210" i="2"/>
  <c r="BF210" i="2"/>
  <c r="BI209" i="2"/>
  <c r="BH209" i="2"/>
  <c r="BG209" i="2"/>
  <c r="BE209" i="2"/>
  <c r="AA209" i="2"/>
  <c r="Y209" i="2"/>
  <c r="W209" i="2"/>
  <c r="BK209" i="2"/>
  <c r="BF209" i="2"/>
  <c r="BI208" i="2"/>
  <c r="BH208" i="2"/>
  <c r="BG208" i="2"/>
  <c r="BE208" i="2"/>
  <c r="AA208" i="2"/>
  <c r="Y208" i="2"/>
  <c r="W208" i="2"/>
  <c r="BK208" i="2"/>
  <c r="BF208" i="2"/>
  <c r="BI207" i="2"/>
  <c r="BH207" i="2"/>
  <c r="BG207" i="2"/>
  <c r="BE207" i="2"/>
  <c r="AA207" i="2"/>
  <c r="Y207" i="2"/>
  <c r="W207" i="2"/>
  <c r="BK207" i="2"/>
  <c r="BF207" i="2"/>
  <c r="BI206" i="2"/>
  <c r="BH206" i="2"/>
  <c r="BG206" i="2"/>
  <c r="BE206" i="2"/>
  <c r="AA206" i="2"/>
  <c r="Y206" i="2"/>
  <c r="W206" i="2"/>
  <c r="BK206" i="2"/>
  <c r="BF206" i="2"/>
  <c r="BI205" i="2"/>
  <c r="BH205" i="2"/>
  <c r="BG205" i="2"/>
  <c r="BE205" i="2"/>
  <c r="AA205" i="2"/>
  <c r="Y205" i="2"/>
  <c r="W205" i="2"/>
  <c r="BK205" i="2"/>
  <c r="BF205" i="2"/>
  <c r="BI204" i="2"/>
  <c r="BH204" i="2"/>
  <c r="BG204" i="2"/>
  <c r="BE204" i="2"/>
  <c r="AA204" i="2"/>
  <c r="AA201" i="2" s="1"/>
  <c r="Y204" i="2"/>
  <c r="W204" i="2"/>
  <c r="BK204" i="2"/>
  <c r="BF204" i="2"/>
  <c r="BI203" i="2"/>
  <c r="BH203" i="2"/>
  <c r="BG203" i="2"/>
  <c r="BE203" i="2"/>
  <c r="AA203" i="2"/>
  <c r="Y203" i="2"/>
  <c r="W203" i="2"/>
  <c r="BK203" i="2"/>
  <c r="BF203" i="2"/>
  <c r="BI202" i="2"/>
  <c r="BH202" i="2"/>
  <c r="BG202" i="2"/>
  <c r="BE202" i="2"/>
  <c r="AA202" i="2"/>
  <c r="Y202" i="2"/>
  <c r="W202" i="2"/>
  <c r="W201" i="2" s="1"/>
  <c r="BK202" i="2"/>
  <c r="BF202" i="2"/>
  <c r="BI200" i="2"/>
  <c r="BH200" i="2"/>
  <c r="BG200" i="2"/>
  <c r="BE200" i="2"/>
  <c r="AA200" i="2"/>
  <c r="Y200" i="2"/>
  <c r="W200" i="2"/>
  <c r="BK200" i="2"/>
  <c r="BF200" i="2"/>
  <c r="BI199" i="2"/>
  <c r="BH199" i="2"/>
  <c r="BG199" i="2"/>
  <c r="BE199" i="2"/>
  <c r="AA199" i="2"/>
  <c r="Y199" i="2"/>
  <c r="W199" i="2"/>
  <c r="BK199" i="2"/>
  <c r="BF199" i="2"/>
  <c r="BI198" i="2"/>
  <c r="BH198" i="2"/>
  <c r="BG198" i="2"/>
  <c r="BE198" i="2"/>
  <c r="AA198" i="2"/>
  <c r="Y198" i="2"/>
  <c r="W198" i="2"/>
  <c r="BK198" i="2"/>
  <c r="BF198" i="2"/>
  <c r="BI197" i="2"/>
  <c r="BH197" i="2"/>
  <c r="BG197" i="2"/>
  <c r="BE197" i="2"/>
  <c r="AA197" i="2"/>
  <c r="Y197" i="2"/>
  <c r="W197" i="2"/>
  <c r="BK197" i="2"/>
  <c r="BF197" i="2"/>
  <c r="BI196" i="2"/>
  <c r="BH196" i="2"/>
  <c r="BG196" i="2"/>
  <c r="BE196" i="2"/>
  <c r="AA196" i="2"/>
  <c r="Y196" i="2"/>
  <c r="W196" i="2"/>
  <c r="BK196" i="2"/>
  <c r="BF196" i="2"/>
  <c r="BI195" i="2"/>
  <c r="BH195" i="2"/>
  <c r="BG195" i="2"/>
  <c r="BE195" i="2"/>
  <c r="AA195" i="2"/>
  <c r="Y195" i="2"/>
  <c r="W195" i="2"/>
  <c r="BK195" i="2"/>
  <c r="BF195" i="2"/>
  <c r="BI194" i="2"/>
  <c r="BH194" i="2"/>
  <c r="BG194" i="2"/>
  <c r="BE194" i="2"/>
  <c r="AA194" i="2"/>
  <c r="Y194" i="2"/>
  <c r="W194" i="2"/>
  <c r="BK194" i="2"/>
  <c r="BF194" i="2"/>
  <c r="BI193" i="2"/>
  <c r="BH193" i="2"/>
  <c r="BG193" i="2"/>
  <c r="BE193" i="2"/>
  <c r="AA193" i="2"/>
  <c r="Y193" i="2"/>
  <c r="W193" i="2"/>
  <c r="BK193" i="2"/>
  <c r="BF193" i="2"/>
  <c r="BI192" i="2"/>
  <c r="BH192" i="2"/>
  <c r="BG192" i="2"/>
  <c r="BE192" i="2"/>
  <c r="AA192" i="2"/>
  <c r="Y192" i="2"/>
  <c r="W192" i="2"/>
  <c r="BK192" i="2"/>
  <c r="BF192" i="2"/>
  <c r="BI191" i="2"/>
  <c r="BH191" i="2"/>
  <c r="BG191" i="2"/>
  <c r="BE191" i="2"/>
  <c r="AA191" i="2"/>
  <c r="Y191" i="2"/>
  <c r="W191" i="2"/>
  <c r="BK191" i="2"/>
  <c r="BF191" i="2"/>
  <c r="BI190" i="2"/>
  <c r="BH190" i="2"/>
  <c r="BG190" i="2"/>
  <c r="BE190" i="2"/>
  <c r="AA190" i="2"/>
  <c r="Y190" i="2"/>
  <c r="W190" i="2"/>
  <c r="BK190" i="2"/>
  <c r="BF190" i="2"/>
  <c r="BI189" i="2"/>
  <c r="BH189" i="2"/>
  <c r="BG189" i="2"/>
  <c r="BE189" i="2"/>
  <c r="AA189" i="2"/>
  <c r="Y189" i="2"/>
  <c r="W189" i="2"/>
  <c r="BK189" i="2"/>
  <c r="BF189" i="2"/>
  <c r="BI188" i="2"/>
  <c r="BH188" i="2"/>
  <c r="BG188" i="2"/>
  <c r="BE188" i="2"/>
  <c r="AA188" i="2"/>
  <c r="AA185" i="2" s="1"/>
  <c r="Y188" i="2"/>
  <c r="W188" i="2"/>
  <c r="BK188" i="2"/>
  <c r="BF188" i="2"/>
  <c r="BI187" i="2"/>
  <c r="BH187" i="2"/>
  <c r="BG187" i="2"/>
  <c r="BE187" i="2"/>
  <c r="AA187" i="2"/>
  <c r="Y187" i="2"/>
  <c r="W187" i="2"/>
  <c r="BK187" i="2"/>
  <c r="BF187" i="2"/>
  <c r="BI186" i="2"/>
  <c r="BH186" i="2"/>
  <c r="BG186" i="2"/>
  <c r="BE186" i="2"/>
  <c r="AA186" i="2"/>
  <c r="Y186" i="2"/>
  <c r="W186" i="2"/>
  <c r="BK186" i="2"/>
  <c r="BF186" i="2"/>
  <c r="BI184" i="2"/>
  <c r="BH184" i="2"/>
  <c r="BG184" i="2"/>
  <c r="BE184" i="2"/>
  <c r="AA184" i="2"/>
  <c r="Y184" i="2"/>
  <c r="W184" i="2"/>
  <c r="BK184" i="2"/>
  <c r="BF184" i="2"/>
  <c r="BI183" i="2"/>
  <c r="BH183" i="2"/>
  <c r="BG183" i="2"/>
  <c r="BE183" i="2"/>
  <c r="AA183" i="2"/>
  <c r="Y183" i="2"/>
  <c r="W183" i="2"/>
  <c r="BK183" i="2"/>
  <c r="BF183" i="2"/>
  <c r="BI182" i="2"/>
  <c r="BH182" i="2"/>
  <c r="BG182" i="2"/>
  <c r="BE182" i="2"/>
  <c r="AA182" i="2"/>
  <c r="Y182" i="2"/>
  <c r="W182" i="2"/>
  <c r="BK182" i="2"/>
  <c r="BF182" i="2"/>
  <c r="BI181" i="2"/>
  <c r="BH181" i="2"/>
  <c r="BG181" i="2"/>
  <c r="BE181" i="2"/>
  <c r="AA181" i="2"/>
  <c r="Y181" i="2"/>
  <c r="W181" i="2"/>
  <c r="BK181" i="2"/>
  <c r="BF181" i="2"/>
  <c r="BI180" i="2"/>
  <c r="BH180" i="2"/>
  <c r="BG180" i="2"/>
  <c r="BE180" i="2"/>
  <c r="AA180" i="2"/>
  <c r="Y180" i="2"/>
  <c r="W180" i="2"/>
  <c r="BK180" i="2"/>
  <c r="BF180" i="2"/>
  <c r="BI179" i="2"/>
  <c r="BH179" i="2"/>
  <c r="BG179" i="2"/>
  <c r="BE179" i="2"/>
  <c r="AA179" i="2"/>
  <c r="Y179" i="2"/>
  <c r="W179" i="2"/>
  <c r="BK179" i="2"/>
  <c r="BF179" i="2"/>
  <c r="BI178" i="2"/>
  <c r="BH178" i="2"/>
  <c r="BG178" i="2"/>
  <c r="BE178" i="2"/>
  <c r="AA178" i="2"/>
  <c r="Y178" i="2"/>
  <c r="W178" i="2"/>
  <c r="BK178" i="2"/>
  <c r="BF178" i="2"/>
  <c r="BI177" i="2"/>
  <c r="BH177" i="2"/>
  <c r="BG177" i="2"/>
  <c r="BE177" i="2"/>
  <c r="AA177" i="2"/>
  <c r="Y177" i="2"/>
  <c r="W177" i="2"/>
  <c r="BK177" i="2"/>
  <c r="BF177" i="2"/>
  <c r="BI176" i="2"/>
  <c r="BH176" i="2"/>
  <c r="BG176" i="2"/>
  <c r="BE176" i="2"/>
  <c r="AA176" i="2"/>
  <c r="Y176" i="2"/>
  <c r="W176" i="2"/>
  <c r="BK176" i="2"/>
  <c r="BF176" i="2"/>
  <c r="BI175" i="2"/>
  <c r="BH175" i="2"/>
  <c r="BG175" i="2"/>
  <c r="BE175" i="2"/>
  <c r="AA175" i="2"/>
  <c r="Y175" i="2"/>
  <c r="W175" i="2"/>
  <c r="BK175" i="2"/>
  <c r="BF175" i="2"/>
  <c r="BI174" i="2"/>
  <c r="BH174" i="2"/>
  <c r="BG174" i="2"/>
  <c r="BE174" i="2"/>
  <c r="AA174" i="2"/>
  <c r="Y174" i="2"/>
  <c r="W174" i="2"/>
  <c r="BK174" i="2"/>
  <c r="BF174" i="2"/>
  <c r="BI173" i="2"/>
  <c r="BH173" i="2"/>
  <c r="BG173" i="2"/>
  <c r="BE173" i="2"/>
  <c r="AA173" i="2"/>
  <c r="Y173" i="2"/>
  <c r="W173" i="2"/>
  <c r="BK173" i="2"/>
  <c r="BF173" i="2"/>
  <c r="BI172" i="2"/>
  <c r="BH172" i="2"/>
  <c r="BG172" i="2"/>
  <c r="BE172" i="2"/>
  <c r="AA172" i="2"/>
  <c r="Y172" i="2"/>
  <c r="W172" i="2"/>
  <c r="BK172" i="2"/>
  <c r="BF172" i="2"/>
  <c r="BI171" i="2"/>
  <c r="BH171" i="2"/>
  <c r="BG171" i="2"/>
  <c r="BE171" i="2"/>
  <c r="AA171" i="2"/>
  <c r="Y171" i="2"/>
  <c r="W171" i="2"/>
  <c r="BK171" i="2"/>
  <c r="BF171" i="2"/>
  <c r="BI170" i="2"/>
  <c r="BH170" i="2"/>
  <c r="BG170" i="2"/>
  <c r="BE170" i="2"/>
  <c r="AA170" i="2"/>
  <c r="Y170" i="2"/>
  <c r="W170" i="2"/>
  <c r="BK170" i="2"/>
  <c r="BF170" i="2"/>
  <c r="BI169" i="2"/>
  <c r="BH169" i="2"/>
  <c r="BG169" i="2"/>
  <c r="BE169" i="2"/>
  <c r="AA169" i="2"/>
  <c r="Y169" i="2"/>
  <c r="W169" i="2"/>
  <c r="BK169" i="2"/>
  <c r="BF169" i="2"/>
  <c r="BI168" i="2"/>
  <c r="BH168" i="2"/>
  <c r="BG168" i="2"/>
  <c r="BE168" i="2"/>
  <c r="AA168" i="2"/>
  <c r="Y168" i="2"/>
  <c r="W168" i="2"/>
  <c r="BK168" i="2"/>
  <c r="BF168" i="2"/>
  <c r="BI167" i="2"/>
  <c r="BH167" i="2"/>
  <c r="BG167" i="2"/>
  <c r="BE167" i="2"/>
  <c r="AA167" i="2"/>
  <c r="Y167" i="2"/>
  <c r="W167" i="2"/>
  <c r="BK167" i="2"/>
  <c r="BF167" i="2"/>
  <c r="BI166" i="2"/>
  <c r="BH166" i="2"/>
  <c r="BG166" i="2"/>
  <c r="BE166" i="2"/>
  <c r="AA166" i="2"/>
  <c r="Y166" i="2"/>
  <c r="W166" i="2"/>
  <c r="BK166" i="2"/>
  <c r="BF166" i="2"/>
  <c r="BI165" i="2"/>
  <c r="BH165" i="2"/>
  <c r="BG165" i="2"/>
  <c r="BE165" i="2"/>
  <c r="AA165" i="2"/>
  <c r="Y165" i="2"/>
  <c r="W165" i="2"/>
  <c r="BK165" i="2"/>
  <c r="BF165" i="2"/>
  <c r="BI164" i="2"/>
  <c r="BH164" i="2"/>
  <c r="BG164" i="2"/>
  <c r="BE164" i="2"/>
  <c r="AA164" i="2"/>
  <c r="Y164" i="2"/>
  <c r="W164" i="2"/>
  <c r="BK164" i="2"/>
  <c r="BF164" i="2"/>
  <c r="BI163" i="2"/>
  <c r="BH163" i="2"/>
  <c r="BG163" i="2"/>
  <c r="BE163" i="2"/>
  <c r="AA163" i="2"/>
  <c r="Y163" i="2"/>
  <c r="W163" i="2"/>
  <c r="BK163" i="2"/>
  <c r="BF163" i="2"/>
  <c r="BI162" i="2"/>
  <c r="BH162" i="2"/>
  <c r="BG162" i="2"/>
  <c r="BE162" i="2"/>
  <c r="AA162" i="2"/>
  <c r="Y162" i="2"/>
  <c r="W162" i="2"/>
  <c r="BK162" i="2"/>
  <c r="BF162" i="2"/>
  <c r="BI161" i="2"/>
  <c r="BH161" i="2"/>
  <c r="BG161" i="2"/>
  <c r="BE161" i="2"/>
  <c r="AA161" i="2"/>
  <c r="Y161" i="2"/>
  <c r="W161" i="2"/>
  <c r="BK161" i="2"/>
  <c r="BF161" i="2"/>
  <c r="BI160" i="2"/>
  <c r="BH160" i="2"/>
  <c r="BG160" i="2"/>
  <c r="BE160" i="2"/>
  <c r="AA160" i="2"/>
  <c r="Y160" i="2"/>
  <c r="W160" i="2"/>
  <c r="BK160" i="2"/>
  <c r="BF160" i="2"/>
  <c r="BI159" i="2"/>
  <c r="BH159" i="2"/>
  <c r="BG159" i="2"/>
  <c r="BE159" i="2"/>
  <c r="AA159" i="2"/>
  <c r="Y159" i="2"/>
  <c r="W159" i="2"/>
  <c r="BK159" i="2"/>
  <c r="BF159" i="2"/>
  <c r="BI158" i="2"/>
  <c r="BH158" i="2"/>
  <c r="BG158" i="2"/>
  <c r="BE158" i="2"/>
  <c r="AA158" i="2"/>
  <c r="Y158" i="2"/>
  <c r="W158" i="2"/>
  <c r="BK158" i="2"/>
  <c r="BF158" i="2"/>
  <c r="BI157" i="2"/>
  <c r="BH157" i="2"/>
  <c r="BG157" i="2"/>
  <c r="BE157" i="2"/>
  <c r="AA157" i="2"/>
  <c r="Y157" i="2"/>
  <c r="W157" i="2"/>
  <c r="BK157" i="2"/>
  <c r="BF157" i="2"/>
  <c r="BI156" i="2"/>
  <c r="BH156" i="2"/>
  <c r="BG156" i="2"/>
  <c r="BE156" i="2"/>
  <c r="AA156" i="2"/>
  <c r="Y156" i="2"/>
  <c r="W156" i="2"/>
  <c r="BK156" i="2"/>
  <c r="BF156" i="2"/>
  <c r="BI155" i="2"/>
  <c r="BH155" i="2"/>
  <c r="BG155" i="2"/>
  <c r="BE155" i="2"/>
  <c r="AA155" i="2"/>
  <c r="Y155" i="2"/>
  <c r="W155" i="2"/>
  <c r="BK155" i="2"/>
  <c r="BF155" i="2"/>
  <c r="BI154" i="2"/>
  <c r="BH154" i="2"/>
  <c r="BG154" i="2"/>
  <c r="BE154" i="2"/>
  <c r="AA154" i="2"/>
  <c r="Y154" i="2"/>
  <c r="W154" i="2"/>
  <c r="BK154" i="2"/>
  <c r="BF154" i="2"/>
  <c r="BI153" i="2"/>
  <c r="BH153" i="2"/>
  <c r="BG153" i="2"/>
  <c r="BE153" i="2"/>
  <c r="AA153" i="2"/>
  <c r="Y153" i="2"/>
  <c r="W153" i="2"/>
  <c r="BK153" i="2"/>
  <c r="BF153" i="2"/>
  <c r="BI152" i="2"/>
  <c r="BH152" i="2"/>
  <c r="BG152" i="2"/>
  <c r="BE152" i="2"/>
  <c r="AA152" i="2"/>
  <c r="Y152" i="2"/>
  <c r="W152" i="2"/>
  <c r="BK152" i="2"/>
  <c r="BF152" i="2"/>
  <c r="BI151" i="2"/>
  <c r="BH151" i="2"/>
  <c r="BG151" i="2"/>
  <c r="BE151" i="2"/>
  <c r="AA151" i="2"/>
  <c r="Y151" i="2"/>
  <c r="W151" i="2"/>
  <c r="BK151" i="2"/>
  <c r="BF151" i="2"/>
  <c r="BI150" i="2"/>
  <c r="BH150" i="2"/>
  <c r="BG150" i="2"/>
  <c r="BE150" i="2"/>
  <c r="AA150" i="2"/>
  <c r="Y150" i="2"/>
  <c r="W150" i="2"/>
  <c r="BK150" i="2"/>
  <c r="BF150" i="2"/>
  <c r="BI149" i="2"/>
  <c r="BH149" i="2"/>
  <c r="BG149" i="2"/>
  <c r="BE149" i="2"/>
  <c r="AA149" i="2"/>
  <c r="Y149" i="2"/>
  <c r="W149" i="2"/>
  <c r="BK149" i="2"/>
  <c r="BF149" i="2"/>
  <c r="BI148" i="2"/>
  <c r="BH148" i="2"/>
  <c r="BG148" i="2"/>
  <c r="BE148" i="2"/>
  <c r="AA148" i="2"/>
  <c r="Y148" i="2"/>
  <c r="W148" i="2"/>
  <c r="BK148" i="2"/>
  <c r="BF148" i="2"/>
  <c r="BI147" i="2"/>
  <c r="BH147" i="2"/>
  <c r="BG147" i="2"/>
  <c r="BE147" i="2"/>
  <c r="AA147" i="2"/>
  <c r="Y147" i="2"/>
  <c r="W147" i="2"/>
  <c r="BK147" i="2"/>
  <c r="BF147" i="2"/>
  <c r="BI146" i="2"/>
  <c r="BH146" i="2"/>
  <c r="BG146" i="2"/>
  <c r="BE146" i="2"/>
  <c r="AA146" i="2"/>
  <c r="Y146" i="2"/>
  <c r="W146" i="2"/>
  <c r="BK146" i="2"/>
  <c r="BF146" i="2"/>
  <c r="BI145" i="2"/>
  <c r="BH145" i="2"/>
  <c r="BG145" i="2"/>
  <c r="BE145" i="2"/>
  <c r="AA145" i="2"/>
  <c r="Y145" i="2"/>
  <c r="Y143" i="2" s="1"/>
  <c r="W145" i="2"/>
  <c r="BK145" i="2"/>
  <c r="BF145" i="2"/>
  <c r="BI144" i="2"/>
  <c r="BH144" i="2"/>
  <c r="BG144" i="2"/>
  <c r="BE144" i="2"/>
  <c r="AA144" i="2"/>
  <c r="AA143" i="2" s="1"/>
  <c r="Y144" i="2"/>
  <c r="W144" i="2"/>
  <c r="BK144" i="2"/>
  <c r="BF144" i="2"/>
  <c r="BI142" i="2"/>
  <c r="BH142" i="2"/>
  <c r="BG142" i="2"/>
  <c r="BE142" i="2"/>
  <c r="AA142" i="2"/>
  <c r="Y142" i="2"/>
  <c r="W142" i="2"/>
  <c r="BK142" i="2"/>
  <c r="BF142" i="2"/>
  <c r="BI141" i="2"/>
  <c r="BH141" i="2"/>
  <c r="BG141" i="2"/>
  <c r="BE141" i="2"/>
  <c r="AA141" i="2"/>
  <c r="Y141" i="2"/>
  <c r="W141" i="2"/>
  <c r="BK141" i="2"/>
  <c r="BF141" i="2"/>
  <c r="BI140" i="2"/>
  <c r="BH140" i="2"/>
  <c r="BG140" i="2"/>
  <c r="BE140" i="2"/>
  <c r="AA140" i="2"/>
  <c r="Y140" i="2"/>
  <c r="W140" i="2"/>
  <c r="BK140" i="2"/>
  <c r="BF140" i="2"/>
  <c r="BI139" i="2"/>
  <c r="BH139" i="2"/>
  <c r="BG139" i="2"/>
  <c r="BE139" i="2"/>
  <c r="AA139" i="2"/>
  <c r="Y139" i="2"/>
  <c r="W139" i="2"/>
  <c r="BK139" i="2"/>
  <c r="BF139" i="2"/>
  <c r="BI138" i="2"/>
  <c r="BH138" i="2"/>
  <c r="BG138" i="2"/>
  <c r="BE138" i="2"/>
  <c r="AA138" i="2"/>
  <c r="Y138" i="2"/>
  <c r="W138" i="2"/>
  <c r="BK138" i="2"/>
  <c r="BF138" i="2"/>
  <c r="BI137" i="2"/>
  <c r="BH137" i="2"/>
  <c r="BG137" i="2"/>
  <c r="BE137" i="2"/>
  <c r="AA137" i="2"/>
  <c r="Y137" i="2"/>
  <c r="W137" i="2"/>
  <c r="BK137" i="2"/>
  <c r="BF137" i="2"/>
  <c r="BI136" i="2"/>
  <c r="BH136" i="2"/>
  <c r="BG136" i="2"/>
  <c r="BE136" i="2"/>
  <c r="AA136" i="2"/>
  <c r="Y136" i="2"/>
  <c r="W136" i="2"/>
  <c r="BK136" i="2"/>
  <c r="BF136" i="2"/>
  <c r="BI135" i="2"/>
  <c r="BH135" i="2"/>
  <c r="BG135" i="2"/>
  <c r="BE135" i="2"/>
  <c r="AA135" i="2"/>
  <c r="Y135" i="2"/>
  <c r="W135" i="2"/>
  <c r="BK135" i="2"/>
  <c r="BF135" i="2"/>
  <c r="BI134" i="2"/>
  <c r="BH134" i="2"/>
  <c r="BG134" i="2"/>
  <c r="BE134" i="2"/>
  <c r="AA134" i="2"/>
  <c r="Y134" i="2"/>
  <c r="W134" i="2"/>
  <c r="BK134" i="2"/>
  <c r="BF134" i="2"/>
  <c r="BI133" i="2"/>
  <c r="BH133" i="2"/>
  <c r="BG133" i="2"/>
  <c r="BE133" i="2"/>
  <c r="AA133" i="2"/>
  <c r="Y133" i="2"/>
  <c r="W133" i="2"/>
  <c r="BK133" i="2"/>
  <c r="BF133" i="2"/>
  <c r="BI132" i="2"/>
  <c r="BH132" i="2"/>
  <c r="BG132" i="2"/>
  <c r="BE132" i="2"/>
  <c r="AA132" i="2"/>
  <c r="Y132" i="2"/>
  <c r="W132" i="2"/>
  <c r="BK132" i="2"/>
  <c r="BF132" i="2"/>
  <c r="BI131" i="2"/>
  <c r="BH131" i="2"/>
  <c r="BG131" i="2"/>
  <c r="BE131" i="2"/>
  <c r="AA131" i="2"/>
  <c r="Y131" i="2"/>
  <c r="W131" i="2"/>
  <c r="BK131" i="2"/>
  <c r="BF131" i="2"/>
  <c r="BI130" i="2"/>
  <c r="BH130" i="2"/>
  <c r="BG130" i="2"/>
  <c r="BE130" i="2"/>
  <c r="AA130" i="2"/>
  <c r="Y130" i="2"/>
  <c r="W130" i="2"/>
  <c r="W128" i="2" s="1"/>
  <c r="BK130" i="2"/>
  <c r="BF130" i="2"/>
  <c r="BI129" i="2"/>
  <c r="BH129" i="2"/>
  <c r="BG129" i="2"/>
  <c r="BE129" i="2"/>
  <c r="AA129" i="2"/>
  <c r="Y129" i="2"/>
  <c r="Y128" i="2" s="1"/>
  <c r="W129" i="2"/>
  <c r="BK129" i="2"/>
  <c r="BF129" i="2"/>
  <c r="BI126" i="2"/>
  <c r="BH126" i="2"/>
  <c r="BG126" i="2"/>
  <c r="BE126" i="2"/>
  <c r="AA126" i="2"/>
  <c r="Y126" i="2"/>
  <c r="W126" i="2"/>
  <c r="BK126" i="2"/>
  <c r="BF126" i="2"/>
  <c r="BI125" i="2"/>
  <c r="BH125" i="2"/>
  <c r="BG125" i="2"/>
  <c r="BE125" i="2"/>
  <c r="AA125" i="2"/>
  <c r="Y125" i="2"/>
  <c r="W125" i="2"/>
  <c r="W124" i="2" s="1"/>
  <c r="BK125" i="2"/>
  <c r="BF125" i="2"/>
  <c r="BI123" i="2"/>
  <c r="BH123" i="2"/>
  <c r="BG123" i="2"/>
  <c r="BE123" i="2"/>
  <c r="AA123" i="2"/>
  <c r="AA122" i="2" s="1"/>
  <c r="Y123" i="2"/>
  <c r="Y122" i="2"/>
  <c r="W123" i="2"/>
  <c r="W122" i="2" s="1"/>
  <c r="BK123" i="2"/>
  <c r="BK122" i="2" s="1"/>
  <c r="BF123" i="2"/>
  <c r="F114" i="2"/>
  <c r="F112" i="2"/>
  <c r="M28" i="2"/>
  <c r="F81" i="2"/>
  <c r="F79" i="2"/>
  <c r="M117" i="2"/>
  <c r="M83" i="2"/>
  <c r="F117" i="2"/>
  <c r="F83" i="2"/>
  <c r="F116" i="2"/>
  <c r="M81" i="2"/>
  <c r="F78" i="2"/>
  <c r="F111" i="2"/>
  <c r="M116" i="2" l="1"/>
  <c r="M84" i="2"/>
  <c r="W121" i="2"/>
  <c r="W185" i="2"/>
  <c r="BK252" i="2"/>
  <c r="N97" i="2" s="1"/>
  <c r="AA320" i="2"/>
  <c r="Y124" i="2"/>
  <c r="Y185" i="2"/>
  <c r="Y261" i="2"/>
  <c r="Y121" i="2"/>
  <c r="Y120" i="2" s="1"/>
  <c r="AA252" i="2"/>
  <c r="F84" i="2"/>
  <c r="BK124" i="2"/>
  <c r="N91" i="2" s="1"/>
  <c r="AA128" i="2"/>
  <c r="M114" i="2"/>
  <c r="AA124" i="2"/>
  <c r="Y201" i="2"/>
  <c r="AA261" i="2"/>
  <c r="BK261" i="2"/>
  <c r="N98" i="2" s="1"/>
  <c r="H32" i="2"/>
  <c r="H34" i="2"/>
  <c r="BK128" i="2"/>
  <c r="BK185" i="2"/>
  <c r="N95" i="2" s="1"/>
  <c r="BK201" i="2"/>
  <c r="N96" i="2" s="1"/>
  <c r="H35" i="2"/>
  <c r="H36" i="2"/>
  <c r="BK143" i="2"/>
  <c r="N94" i="2" s="1"/>
  <c r="M32" i="2"/>
  <c r="W143" i="2"/>
  <c r="W127" i="2" s="1"/>
  <c r="W120" i="2" s="1"/>
  <c r="AA127" i="2"/>
  <c r="M33" i="2"/>
  <c r="H33" i="2"/>
  <c r="BK121" i="2"/>
  <c r="N90" i="2"/>
  <c r="N93" i="2"/>
  <c r="AA121" i="2"/>
  <c r="Y127" i="2"/>
  <c r="BK127" i="2" l="1"/>
  <c r="N92" i="2" s="1"/>
  <c r="N89" i="2"/>
  <c r="AA120" i="2"/>
  <c r="BK120" i="2" l="1"/>
  <c r="N88" i="2" s="1"/>
  <c r="M27" i="2" s="1"/>
  <c r="M30" i="2" s="1"/>
  <c r="L103" i="2"/>
  <c r="L38" i="2" l="1"/>
</calcChain>
</file>

<file path=xl/sharedStrings.xml><?xml version="1.0" encoding="utf-8"?>
<sst xmlns="http://schemas.openxmlformats.org/spreadsheetml/2006/main" count="3030" uniqueCount="861">
  <si>
    <t>Hárok obsahuje:</t>
  </si>
  <si>
    <t/>
  </si>
  <si>
    <t>False</t>
  </si>
  <si>
    <t>optimalizované pre tlač zostáv vo formáte A4 - na výšku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</si>
  <si>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</si>
  <si>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</si>
  <si>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</si>
  <si>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</si>
  <si>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</si>
  <si>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</si>
  <si>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</si>
  <si>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London, 25 Kensington Palace Gardens </t>
  </si>
  <si>
    <t>Dátum:</t>
  </si>
  <si>
    <t>Objednávateľ:</t>
  </si>
  <si>
    <t>IČO:</t>
  </si>
  <si>
    <t xml:space="preserve"> </t>
  </si>
  <si>
    <t>IČO DPH:</t>
  </si>
  <si>
    <t>Zhotoviteľ:</t>
  </si>
  <si>
    <t>Projektant:</t>
  </si>
  <si>
    <t>Spracovateľ:</t>
  </si>
  <si>
    <t>Poznámka: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</si>
  <si>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</si>
  <si>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</si>
  <si>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</si>
  <si>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</si>
  <si>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</si>
  <si>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</si>
  <si>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</si>
  <si>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</si>
  <si>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</si>
  <si>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</si>
  <si>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</si>
  <si>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Kód</t>
  </si>
  <si>
    <t>D</t>
  </si>
  <si>
    <t>0</t>
  </si>
  <si>
    <t>1</t>
  </si>
  <si>
    <t>{5181c257-da3a-435b-a1eb-b59434e17556}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</si>
  <si>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</si>
  <si>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</si>
  <si>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</si>
  <si>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</si>
  <si>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</si>
  <si>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</si>
  <si>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Objekt:</t>
  </si>
  <si>
    <t>Náklady z rozpočtu</t>
  </si>
  <si>
    <t>Ostatné náklady</t>
  </si>
  <si>
    <t>Kód - Popis</t>
  </si>
  <si>
    <t>Cena celkom [EUR]</t>
  </si>
  <si>
    <t>1) Náklady z rozpočtu</t>
  </si>
  <si>
    <t>-1</t>
  </si>
  <si>
    <t>HSV - Práce a dodávky HSV</t>
  </si>
  <si>
    <t xml:space="preserve">    9 - Ostatné konštrukcie a práce-búranie</t>
  </si>
  <si>
    <t xml:space="preserve">    99 - Presun hmôt HSV</t>
  </si>
  <si>
    <t>PSV - Práce a dodávky PSV</t>
  </si>
  <si>
    <t xml:space="preserve">    713 - Izolácie tepelné</t>
  </si>
  <si>
    <t xml:space="preserve">    732 - Ústredné kúrenie, strojovne</t>
  </si>
  <si>
    <t xml:space="preserve">    733 - Ústredné kúrenie, rozvodné potrubie</t>
  </si>
  <si>
    <t xml:space="preserve">    734 - Ústredné kúrenie, armatúry.</t>
  </si>
  <si>
    <t xml:space="preserve">    724 - Zdravotechnika - strojné vybavenie</t>
  </si>
  <si>
    <t xml:space="preserve">    735 - Ústredné kúrenie, vykurov. telesá</t>
  </si>
  <si>
    <t>HZS - Hodinové zúčtovacie sadzby</t>
  </si>
  <si>
    <t>2) Ostatné náklady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</si>
  <si>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</si>
  <si>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</si>
  <si>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</si>
  <si>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</si>
  <si>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</si>
  <si>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</si>
  <si>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</si>
  <si>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</si>
  <si>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</si>
  <si>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</si>
  <si>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</si>
  <si>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</si>
  <si>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</si>
  <si>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</si>
  <si>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</si>
  <si>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952902110</t>
  </si>
  <si>
    <t>Čistenie budov zametaním v miestnostiach, chodbách, na schodišti a na povalách</t>
  </si>
  <si>
    <t>m2</t>
  </si>
  <si>
    <t>4</t>
  </si>
  <si>
    <t>2</t>
  </si>
  <si>
    <t>1009939552</t>
  </si>
  <si>
    <t>999281111</t>
  </si>
  <si>
    <t>Presun hmôt pre opravy a údržbu objektov vrátane vonkajších plášťov výšky do 25 m</t>
  </si>
  <si>
    <t>t</t>
  </si>
  <si>
    <t>1154079412</t>
  </si>
  <si>
    <t>3</t>
  </si>
  <si>
    <t>999281193</t>
  </si>
  <si>
    <t>Príplatok za zväčšený presun pre opravy a údržbu objektov vrátane vonkajších plášťov v odb. 801, 803, 811, 812, nad vymedzenú najväčšiu dopravnú vzdialenosť do 1000 m</t>
  </si>
  <si>
    <t>2022737091</t>
  </si>
  <si>
    <t>713482141</t>
  </si>
  <si>
    <t>Montáž trubíc z EPDM, hr.25-32,vnút.priemer do 38 mm</t>
  </si>
  <si>
    <t>m</t>
  </si>
  <si>
    <t>102875252</t>
  </si>
  <si>
    <t>5</t>
  </si>
  <si>
    <t>M</t>
  </si>
  <si>
    <t>283310001000</t>
  </si>
  <si>
    <t>Izolačná PE trubica TUBOLIT DG 15x9 mm (d potrubia x hr. izolácie), nadrezaná, AZ FLEX</t>
  </si>
  <si>
    <t>8</t>
  </si>
  <si>
    <t>-650489880</t>
  </si>
  <si>
    <t>6</t>
  </si>
  <si>
    <t>283310002700</t>
  </si>
  <si>
    <t>Izolačná PE trubica TUBOLIT DG 18x13 mm (d potrubia x hr. izolácie), nadrezaná, AZ FLEX</t>
  </si>
  <si>
    <t>334264581</t>
  </si>
  <si>
    <t>7</t>
  </si>
  <si>
    <t>283310002900</t>
  </si>
  <si>
    <t>Izolačná PE trubica TUBOLIT DG 22x13 mm (d potrubia x hr. izolácie), nadrezaná, AZ FLEX</t>
  </si>
  <si>
    <t>1059474769</t>
  </si>
  <si>
    <t>283310004800</t>
  </si>
  <si>
    <t>Izolačná PE trubica TUBOLIT DG 28x20 mm (d potrubia x hr. izolácie), nadrezaná, AZ FLEX</t>
  </si>
  <si>
    <t>-22303782</t>
  </si>
  <si>
    <t>9</t>
  </si>
  <si>
    <t>283310004900</t>
  </si>
  <si>
    <t>Izolačná PE trubica TUBOLIT DG 35x20 mm (d potrubia x hr. izolácie), nadrezaná, AZ FLEX</t>
  </si>
  <si>
    <t>-523496281</t>
  </si>
  <si>
    <t>10</t>
  </si>
  <si>
    <t>283310006500</t>
  </si>
  <si>
    <t>Izolačná PE trubica TUBOLIT DG 42x30 mm (d potrubia x hr. izolácie), rozrezaná, AZ FLEX</t>
  </si>
  <si>
    <t>1628626784</t>
  </si>
  <si>
    <t>11</t>
  </si>
  <si>
    <t>283310006700</t>
  </si>
  <si>
    <t>Izolačná PE trubica TUBOLIT DG 54x30 mm (d potrubia x hr. izolácie), rozrezaná, AZ FLEX</t>
  </si>
  <si>
    <t>2067693613</t>
  </si>
  <si>
    <t>12</t>
  </si>
  <si>
    <t>283310006900</t>
  </si>
  <si>
    <t>Izolačná PE trubica TUBOLIT DG 76x30 mm (d potrubia x hr. izolácie), rozrezaná, AZ FLEX</t>
  </si>
  <si>
    <t>-112169403</t>
  </si>
  <si>
    <t>13</t>
  </si>
  <si>
    <t>283310005200</t>
  </si>
  <si>
    <t>Izolačná PE trubica TUBOLIT DG 54x20 mm (d potrubia x hr. izolácie), nadrezaná, AZ FLEX</t>
  </si>
  <si>
    <t>-509783613</t>
  </si>
  <si>
    <t>14</t>
  </si>
  <si>
    <t>283310005500</t>
  </si>
  <si>
    <t>Izolačná PE trubica TUBOLIT DG 89x20 mm (d potrubia x hr. izolácie), nadrezaná, AZ FLEX</t>
  </si>
  <si>
    <t>475198814</t>
  </si>
  <si>
    <t>15</t>
  </si>
  <si>
    <t>713482142</t>
  </si>
  <si>
    <t>Montáž trubíc z EPDM, hr.25-32,vnút.priemer 38-73 mm</t>
  </si>
  <si>
    <t>-1244024963</t>
  </si>
  <si>
    <t>16</t>
  </si>
  <si>
    <t>998713103</t>
  </si>
  <si>
    <t>Presun hmôt pre izolácie tepelné v objektoch výšky nad 12 m do 24 m</t>
  </si>
  <si>
    <t>1678276216</t>
  </si>
  <si>
    <t>17</t>
  </si>
  <si>
    <t>998713194</t>
  </si>
  <si>
    <t>Izolácie tepelné, prípl.za presun nad vymedz. najväčšiu dopravnú vzdial. do 1000 m</t>
  </si>
  <si>
    <t>-914254620</t>
  </si>
  <si>
    <t>18</t>
  </si>
  <si>
    <t>7001506</t>
  </si>
  <si>
    <t>Obhliadka pred UDP</t>
  </si>
  <si>
    <t>ks</t>
  </si>
  <si>
    <t>667919539</t>
  </si>
  <si>
    <t>19</t>
  </si>
  <si>
    <t>731161015</t>
  </si>
  <si>
    <t>Montáž plynového kotla stacionárneho kondenzačného 121-200 kW</t>
  </si>
  <si>
    <t>-466440572</t>
  </si>
  <si>
    <t>732111408</t>
  </si>
  <si>
    <t>Montáž rozdeľovača a zberača združeného prietok Q 130 m3/h (modul 350)</t>
  </si>
  <si>
    <t>-1201899314</t>
  </si>
  <si>
    <t>21</t>
  </si>
  <si>
    <t>732219225</t>
  </si>
  <si>
    <t>Montáž zásobníkového ohrievača vody pre ohrev pitnej vody v spojení s kotlami objem 750-1000 l</t>
  </si>
  <si>
    <t>1365647373</t>
  </si>
  <si>
    <t>22</t>
  </si>
  <si>
    <t>734209115</t>
  </si>
  <si>
    <t>Montáž závitovej armatúry s 2 závitmi G 1</t>
  </si>
  <si>
    <t>-311280317</t>
  </si>
  <si>
    <t>23</t>
  </si>
  <si>
    <t>732222030</t>
  </si>
  <si>
    <t>Montáž doskového výmenníka tepla pripojenie G 1, 40 dosiek</t>
  </si>
  <si>
    <t>-128458497</t>
  </si>
  <si>
    <t>24</t>
  </si>
  <si>
    <t>32870 0001 6</t>
  </si>
  <si>
    <t>Meďou spájkovaný doskový výmenník tepla CB20-40H ALFA LAVAL</t>
  </si>
  <si>
    <t>-1553402102</t>
  </si>
  <si>
    <t>25</t>
  </si>
  <si>
    <t>732331048</t>
  </si>
  <si>
    <t>Montáž expanznej nádoby tlak 6 barov s membránou 100 l</t>
  </si>
  <si>
    <t>-1398742300</t>
  </si>
  <si>
    <t>26</t>
  </si>
  <si>
    <t>B2HAI58</t>
  </si>
  <si>
    <t>1680893644</t>
  </si>
  <si>
    <t>27</t>
  </si>
  <si>
    <t>B2HAI62</t>
  </si>
  <si>
    <t>Elektronický plošný spoj pre zabudovanie do Vitotronic-ku 300-K (Typ MW2B).</t>
  </si>
  <si>
    <t>40715076</t>
  </si>
  <si>
    <t>28</t>
  </si>
  <si>
    <t>ZK02627</t>
  </si>
  <si>
    <t>Hydraulická výhybka DN 80</t>
  </si>
  <si>
    <t>-987873257</t>
  </si>
  <si>
    <t>29</t>
  </si>
  <si>
    <t>7664357</t>
  </si>
  <si>
    <t>plynový filter DN25</t>
  </si>
  <si>
    <t>392047938</t>
  </si>
  <si>
    <t>30</t>
  </si>
  <si>
    <t>9573665</t>
  </si>
  <si>
    <t>Membránová expanzná nádoba Vitoset pre zatvorené vykurovacie zariadenia</t>
  </si>
  <si>
    <t>1961186229</t>
  </si>
  <si>
    <t>31</t>
  </si>
  <si>
    <t>9565673</t>
  </si>
  <si>
    <t>Ventil s klobúčikom R 1</t>
  </si>
  <si>
    <t>-1489150904</t>
  </si>
  <si>
    <t>32</t>
  </si>
  <si>
    <t>9143278</t>
  </si>
  <si>
    <t>Odkaľovač horizontálny DN65 privariteľný</t>
  </si>
  <si>
    <t>883826167</t>
  </si>
  <si>
    <t>33</t>
  </si>
  <si>
    <t>ZK02632</t>
  </si>
  <si>
    <t>Odvod kondenzátu</t>
  </si>
  <si>
    <t>1693566590</t>
  </si>
  <si>
    <t>34</t>
  </si>
  <si>
    <t>7441823</t>
  </si>
  <si>
    <t>Neutralizačné zariadenie GENO-Neutra V N-70</t>
  </si>
  <si>
    <t>-1347535955</t>
  </si>
  <si>
    <t>35</t>
  </si>
  <si>
    <t>9521702</t>
  </si>
  <si>
    <t>Neutralizačný granulát</t>
  </si>
  <si>
    <t>81872816</t>
  </si>
  <si>
    <t>36</t>
  </si>
  <si>
    <t>Z009463</t>
  </si>
  <si>
    <t>Vitotronic 200-H, typ HK3B</t>
  </si>
  <si>
    <t>-1726409353</t>
  </si>
  <si>
    <t>37</t>
  </si>
  <si>
    <t>7172174</t>
  </si>
  <si>
    <t>Komunikačný modul LON</t>
  </si>
  <si>
    <t>1384026650</t>
  </si>
  <si>
    <t>38</t>
  </si>
  <si>
    <t>7172173</t>
  </si>
  <si>
    <t>-1819895193</t>
  </si>
  <si>
    <t>39</t>
  </si>
  <si>
    <t>7143495</t>
  </si>
  <si>
    <t>Spojovací kábel LON pre výmenu dát medzi reguláciami</t>
  </si>
  <si>
    <t>-75139446</t>
  </si>
  <si>
    <t>40</t>
  </si>
  <si>
    <t>7143497</t>
  </si>
  <si>
    <t>Koncový odpor</t>
  </si>
  <si>
    <t>1149939493</t>
  </si>
  <si>
    <t>41</t>
  </si>
  <si>
    <t>7452091</t>
  </si>
  <si>
    <t>Rozšírenie EA1</t>
  </si>
  <si>
    <t>1294260224</t>
  </si>
  <si>
    <t>42</t>
  </si>
  <si>
    <t>7415057</t>
  </si>
  <si>
    <t>Konektor pre motor zmiešavača</t>
  </si>
  <si>
    <t>-547934001</t>
  </si>
  <si>
    <t>43</t>
  </si>
  <si>
    <t>7415056</t>
  </si>
  <si>
    <t>Konektor pre čerpadlo vykurovacieho okruhu</t>
  </si>
  <si>
    <t>2126062472</t>
  </si>
  <si>
    <t>44</t>
  </si>
  <si>
    <t>7426463</t>
  </si>
  <si>
    <t>Príložný snímač teploty (NTC 10 kOhm)</t>
  </si>
  <si>
    <t>2110200063</t>
  </si>
  <si>
    <t>45</t>
  </si>
  <si>
    <t>Z002576</t>
  </si>
  <si>
    <t>Vitocell 100-V (typ CVA)</t>
  </si>
  <si>
    <t>-1604953146</t>
  </si>
  <si>
    <t>46</t>
  </si>
  <si>
    <t>7511786</t>
  </si>
  <si>
    <t>Aquaset 500-N</t>
  </si>
  <si>
    <t>32097304</t>
  </si>
  <si>
    <t>47</t>
  </si>
  <si>
    <t>7419725</t>
  </si>
  <si>
    <t>Regeneračná soľ</t>
  </si>
  <si>
    <t>365779167</t>
  </si>
  <si>
    <t>48</t>
  </si>
  <si>
    <t>7511789</t>
  </si>
  <si>
    <t>filter pitnej vody I25-50</t>
  </si>
  <si>
    <t>-1014839525</t>
  </si>
  <si>
    <t>49</t>
  </si>
  <si>
    <t>7784196</t>
  </si>
  <si>
    <t>FüllCombi Plus so syst. oddeľ., typ BA</t>
  </si>
  <si>
    <t>1392838497</t>
  </si>
  <si>
    <t>50</t>
  </si>
  <si>
    <t>ZK00679</t>
  </si>
  <si>
    <t>Kaskáda spalín, pre 3-kotlové zariadenie</t>
  </si>
  <si>
    <t>798947997</t>
  </si>
  <si>
    <t>51</t>
  </si>
  <si>
    <t>7339808</t>
  </si>
  <si>
    <t>Monometalický revízny kus, rovný</t>
  </si>
  <si>
    <t>726610750</t>
  </si>
  <si>
    <t>52</t>
  </si>
  <si>
    <t>7339802</t>
  </si>
  <si>
    <t>Rúra na odvod spalín 1 m dlhá, tvarovateľná</t>
  </si>
  <si>
    <t>-417476901</t>
  </si>
  <si>
    <t>53</t>
  </si>
  <si>
    <t>7339811</t>
  </si>
  <si>
    <t>Vetracia clona</t>
  </si>
  <si>
    <t>-1638070079</t>
  </si>
  <si>
    <t>54</t>
  </si>
  <si>
    <t>7180258</t>
  </si>
  <si>
    <t>Základný prvok šachta, priemer 200 mm</t>
  </si>
  <si>
    <t>1829691759</t>
  </si>
  <si>
    <t>55</t>
  </si>
  <si>
    <t>7339803</t>
  </si>
  <si>
    <t>Rúra na odvod spalín 2 m dlhá</t>
  </si>
  <si>
    <t>-1008112255</t>
  </si>
  <si>
    <t>56</t>
  </si>
  <si>
    <t>7339810</t>
  </si>
  <si>
    <t>Kovová rozpierka (3 kusy) pre rúru 200 mm</t>
  </si>
  <si>
    <t>-2005644206</t>
  </si>
  <si>
    <t>57</t>
  </si>
  <si>
    <t>998732102</t>
  </si>
  <si>
    <t>Presun hmôt pre strojovne v objektoch výšky nad 6 m do 12 m</t>
  </si>
  <si>
    <t>767544183</t>
  </si>
  <si>
    <t>58</t>
  </si>
  <si>
    <t>998732194</t>
  </si>
  <si>
    <t>Strojovne, prípl.za presun nad vymedz. najväčšiu dopravnú vzdialenosť do 1000 m</t>
  </si>
  <si>
    <t>1701923843</t>
  </si>
  <si>
    <t>59</t>
  </si>
  <si>
    <t>733125021</t>
  </si>
  <si>
    <t>Potrubie z uhlíkovej ocele spájané lisovaním 54x1,5</t>
  </si>
  <si>
    <t>-701584612</t>
  </si>
  <si>
    <t>60</t>
  </si>
  <si>
    <t>733125027</t>
  </si>
  <si>
    <t>Potrubie z uhlíkovej ocele spájané lisovaním 88,9x2,0</t>
  </si>
  <si>
    <t>-486516573</t>
  </si>
  <si>
    <t>61</t>
  </si>
  <si>
    <t>722131111</t>
  </si>
  <si>
    <t>Potrubie z ušlachtilej ocele 1.4401, rúry Geberit Mapress d15x1,0mm</t>
  </si>
  <si>
    <t>162968445</t>
  </si>
  <si>
    <t>62</t>
  </si>
  <si>
    <t>722131112</t>
  </si>
  <si>
    <t>Potrubie z ušlachtilej ocele 1.4401, rúry Geberit Mapress d18x1,0mm</t>
  </si>
  <si>
    <t>396130258</t>
  </si>
  <si>
    <t>63</t>
  </si>
  <si>
    <t>722131113</t>
  </si>
  <si>
    <t>Potrubie z ušlachtilej ocele 1.4401, rúry Geberit Mapress d22x1,2mm</t>
  </si>
  <si>
    <t>2079722275</t>
  </si>
  <si>
    <t>64</t>
  </si>
  <si>
    <t>722131114</t>
  </si>
  <si>
    <t>Potrubie z ušlachtilej ocele 1.4401, rúry Geberit Mapress d28x1,2mm</t>
  </si>
  <si>
    <t>1844680062</t>
  </si>
  <si>
    <t>65</t>
  </si>
  <si>
    <t>722131115</t>
  </si>
  <si>
    <t>Potrubie z ušlachtilej ocele 1.4401, rúry Geberit Mapress d35x1,5mm</t>
  </si>
  <si>
    <t>1824299060</t>
  </si>
  <si>
    <t>66</t>
  </si>
  <si>
    <t>722131116</t>
  </si>
  <si>
    <t>Potrubie z ušlachtilej ocele 1.4401, rúry Geberit Mapress d42x1,5mm</t>
  </si>
  <si>
    <t>-1297765268</t>
  </si>
  <si>
    <t>67</t>
  </si>
  <si>
    <t>722131117</t>
  </si>
  <si>
    <t>Potrubie z ušlachtilej ocele 1.4401, rúry Geberit Mapress d54x1,5mm</t>
  </si>
  <si>
    <t>-851040436</t>
  </si>
  <si>
    <t>68</t>
  </si>
  <si>
    <t>230140041</t>
  </si>
  <si>
    <t>Montáž rúrok D x t 76 x 2, z nehrdzavejúcej ocele tr. 17</t>
  </si>
  <si>
    <t>-1234214917</t>
  </si>
  <si>
    <t>69</t>
  </si>
  <si>
    <t>141120014700</t>
  </si>
  <si>
    <t>Rúra z ušľachtilej ocele lisovacia Mapress d 76,1 mm, dĺ. 6 m, hr. steny 2,0 mm, ozn. 1.4401, GEBERIT</t>
  </si>
  <si>
    <t>-409800972</t>
  </si>
  <si>
    <t>70</t>
  </si>
  <si>
    <t>733190217</t>
  </si>
  <si>
    <t>Tlaková skúška potrubia z oceľových rúrok do priem. 89/5</t>
  </si>
  <si>
    <t>380544306</t>
  </si>
  <si>
    <t>71</t>
  </si>
  <si>
    <t>230120045</t>
  </si>
  <si>
    <t>Čistenie potrubia prefúkavaním alebo preplachovaním do DN 80</t>
  </si>
  <si>
    <t>-127529313</t>
  </si>
  <si>
    <t>72</t>
  </si>
  <si>
    <t>998733103</t>
  </si>
  <si>
    <t>Presun hmôt pre rozvody potrubia v objektoch výšky nad 6 do 24 m</t>
  </si>
  <si>
    <t>-970352842</t>
  </si>
  <si>
    <t>73</t>
  </si>
  <si>
    <t>998733194</t>
  </si>
  <si>
    <t>Rozvody potrubia, prípl.za presun nad vymedz. najväčšiu dopravnú vzdial. do 1000 m</t>
  </si>
  <si>
    <t>1956803569</t>
  </si>
  <si>
    <t>74</t>
  </si>
  <si>
    <t>734213250</t>
  </si>
  <si>
    <t>Montáž ventilu odvzdušňovacieho závitového automatického G 1/2</t>
  </si>
  <si>
    <t>-1363010965</t>
  </si>
  <si>
    <t>75</t>
  </si>
  <si>
    <t>551210011400</t>
  </si>
  <si>
    <t>Ventil odvzdušňovací automatický hygroskopický, 1/2", PN 10, niklovaná mosadz, plast, IVAR</t>
  </si>
  <si>
    <t>-111630913</t>
  </si>
  <si>
    <t>76</t>
  </si>
  <si>
    <t>734223030.1</t>
  </si>
  <si>
    <t>Montáž ventilu závitového regulačného stupačkového</t>
  </si>
  <si>
    <t>-298587134</t>
  </si>
  <si>
    <t>77</t>
  </si>
  <si>
    <t>2121216000009</t>
  </si>
  <si>
    <t>STAD vn.záv.bez vyp.DN15 1/2&amp;amp;quot;</t>
  </si>
  <si>
    <t>1438322006</t>
  </si>
  <si>
    <t>78</t>
  </si>
  <si>
    <t>2121217000008</t>
  </si>
  <si>
    <t>STAD vn.záv.bez vyp.DN 20 3/4&amp;amp;quot;</t>
  </si>
  <si>
    <t>-476723255</t>
  </si>
  <si>
    <t>79</t>
  </si>
  <si>
    <t>2121218000007</t>
  </si>
  <si>
    <t>STAD vnút.záv.bez vyp.DN 25 1&amp;amp;quot;</t>
  </si>
  <si>
    <t>831543707</t>
  </si>
  <si>
    <t>80</t>
  </si>
  <si>
    <t>2121219000006</t>
  </si>
  <si>
    <t>STAD vn.záv.bez vypDN32 1 1/4&amp;amp;quot;</t>
  </si>
  <si>
    <t>292055199</t>
  </si>
  <si>
    <t>81</t>
  </si>
  <si>
    <t>2121220000002</t>
  </si>
  <si>
    <t>STAD vn.záv.bez vypDN40 1 1/2&amp;amp;quot;</t>
  </si>
  <si>
    <t>-752113112</t>
  </si>
  <si>
    <t>82</t>
  </si>
  <si>
    <t>2121221000001</t>
  </si>
  <si>
    <t>STAD vnút.záv.bez vyp.DN 50 2&amp;amp;quot;</t>
  </si>
  <si>
    <t>-665651254</t>
  </si>
  <si>
    <t>83</t>
  </si>
  <si>
    <t>734223120.2</t>
  </si>
  <si>
    <t xml:space="preserve">Montáž ventilu závitového termostatického rohového jednoregulačného G 1/2 </t>
  </si>
  <si>
    <t>1171688918</t>
  </si>
  <si>
    <t>84</t>
  </si>
  <si>
    <t>PV15</t>
  </si>
  <si>
    <t>TERMORSTATICKÝ RADIÁTOROVÝ VENTIL PRIAMY S AUTOMATICKOU REGULÁCIOU PRIETOKU, typ ECLIPSE, DN15</t>
  </si>
  <si>
    <t>-1870923986</t>
  </si>
  <si>
    <t>85</t>
  </si>
  <si>
    <t>PŠ15</t>
  </si>
  <si>
    <t>RADIÁTOROVÁ ZÁVITOVÁ SPOJKA PRIAMA typ REGULUX DN15.</t>
  </si>
  <si>
    <t>1342868640</t>
  </si>
  <si>
    <t>86</t>
  </si>
  <si>
    <t>734223208</t>
  </si>
  <si>
    <t>Montáž termostatickej hlavice kvapalinovej jednoduchej</t>
  </si>
  <si>
    <t>súb.</t>
  </si>
  <si>
    <t>469358035</t>
  </si>
  <si>
    <t>87</t>
  </si>
  <si>
    <t>1910298</t>
  </si>
  <si>
    <t>TERMOSTATICKÁ HLAVICA DX HEIMEIER BIELA</t>
  </si>
  <si>
    <t>-1801215936</t>
  </si>
  <si>
    <t>88</t>
  </si>
  <si>
    <t>734241215</t>
  </si>
  <si>
    <t>Ventil spätný závitový Ve 3030 - priamy G 1</t>
  </si>
  <si>
    <t>-549121626</t>
  </si>
  <si>
    <t>89</t>
  </si>
  <si>
    <t>734241216</t>
  </si>
  <si>
    <t>Ventil spätný závitový Ve 3030 - priamy G 5/4</t>
  </si>
  <si>
    <t>971619875</t>
  </si>
  <si>
    <t>90</t>
  </si>
  <si>
    <t>734241217</t>
  </si>
  <si>
    <t>Ventil spätný závitový Ve 3030 - priamy G 6/4</t>
  </si>
  <si>
    <t>-1620824029</t>
  </si>
  <si>
    <t>91</t>
  </si>
  <si>
    <t>734241218</t>
  </si>
  <si>
    <t>Ventil spätný závitový Ve 3030 - priamy G 2</t>
  </si>
  <si>
    <t>1593011371</t>
  </si>
  <si>
    <t>92</t>
  </si>
  <si>
    <t>734252110</t>
  </si>
  <si>
    <t>Montáž ventilu poistného rohového G 1/2</t>
  </si>
  <si>
    <t>852759744</t>
  </si>
  <si>
    <t>93</t>
  </si>
  <si>
    <t>28310</t>
  </si>
  <si>
    <t>Ventil poistný Prescor Solar 1/2" 3 bar, CERTIMA</t>
  </si>
  <si>
    <t>-1371440161</t>
  </si>
  <si>
    <t>94</t>
  </si>
  <si>
    <t>734291113</t>
  </si>
  <si>
    <t>Ostané armatúry, kohútik plniaci a vypúšťací normy 13 7061, PN 1,0/100st. C G 1/2</t>
  </si>
  <si>
    <t>-209600281</t>
  </si>
  <si>
    <t>95</t>
  </si>
  <si>
    <t>5511130110</t>
  </si>
  <si>
    <t>Vypúšťací guľový ventil, 1/2”, komplet, GIACOMINI</t>
  </si>
  <si>
    <t>271374336</t>
  </si>
  <si>
    <t>96</t>
  </si>
  <si>
    <t>734291340</t>
  </si>
  <si>
    <t>Montáž filtra závitového G 1</t>
  </si>
  <si>
    <t>1585466554</t>
  </si>
  <si>
    <t>97</t>
  </si>
  <si>
    <t>422010002300</t>
  </si>
  <si>
    <t>Filter závitový nerez, 1", dĺ. 90 mm, nerez oceľ ASTM A351 CF8M, nerez oceľ AISI 316, IVAR</t>
  </si>
  <si>
    <t>181592273</t>
  </si>
  <si>
    <t>98</t>
  </si>
  <si>
    <t>734291370</t>
  </si>
  <si>
    <t>Montáž filtra závitového G 2 PN</t>
  </si>
  <si>
    <t>1539973528</t>
  </si>
  <si>
    <t>99</t>
  </si>
  <si>
    <t>422010002600</t>
  </si>
  <si>
    <t>Filter závitový nerez, 2", dĺ. 140 mm, nerez oceľ ASTM A351 CF8M, nerez oceľ AISI 316, IVAR</t>
  </si>
  <si>
    <t>-430635650</t>
  </si>
  <si>
    <t>100</t>
  </si>
  <si>
    <t>734315000</t>
  </si>
  <si>
    <t>Montáž oceľového guľového kohúta na horúcu vodu obojstranne závitového DN 15</t>
  </si>
  <si>
    <t>-1157039097</t>
  </si>
  <si>
    <t>101</t>
  </si>
  <si>
    <t>551240001700</t>
  </si>
  <si>
    <t>Guľový kohút DN 15, obojstranne závitový na horúcu vodu, PN 40, vnútorný závit, oceľový, BALLOMAX</t>
  </si>
  <si>
    <t>-694143703</t>
  </si>
  <si>
    <t>102</t>
  </si>
  <si>
    <t>734315005</t>
  </si>
  <si>
    <t>Montáž oceľového guľového kohúta na horúcu vodu obojstranne závitového DN 20</t>
  </si>
  <si>
    <t>509643589</t>
  </si>
  <si>
    <t>103</t>
  </si>
  <si>
    <t>551240001800</t>
  </si>
  <si>
    <t>Guľový kohút DN 20, obojstranne závitový na horúcu vodu, PN 40, vnútorný závit, oceľový, BALLOMAX</t>
  </si>
  <si>
    <t>-804734380</t>
  </si>
  <si>
    <t>104</t>
  </si>
  <si>
    <t>734315010</t>
  </si>
  <si>
    <t>Montáž oceľového guľového kohúta na horúcu vodu obojstranne závitového DN 25</t>
  </si>
  <si>
    <t>-1120606818</t>
  </si>
  <si>
    <t>105</t>
  </si>
  <si>
    <t>551240001900</t>
  </si>
  <si>
    <t>Guľový kohút DN 25, obojstranne závitový na horúcu vodu, PN 40, vnútorný závit, oceľový, BALLOMAX</t>
  </si>
  <si>
    <t>-1461326186</t>
  </si>
  <si>
    <t>106</t>
  </si>
  <si>
    <t>734315015</t>
  </si>
  <si>
    <t>Montáž oceľového guľového kohúta na horúcu vodu obojstranne závitového DN 32</t>
  </si>
  <si>
    <t>-219596365</t>
  </si>
  <si>
    <t>107</t>
  </si>
  <si>
    <t>551240002000</t>
  </si>
  <si>
    <t>Guľový kohút DN 32, obojstranne závitový na horúcu vodu, PN 40, vnútorný závit, oceľový, BALLOMAX</t>
  </si>
  <si>
    <t>-769993582</t>
  </si>
  <si>
    <t>108</t>
  </si>
  <si>
    <t>734315020</t>
  </si>
  <si>
    <t>Montáž oceľového guľového kohúta na horúcu vodu obojstranne závitového DN 40</t>
  </si>
  <si>
    <t>741295488</t>
  </si>
  <si>
    <t>109</t>
  </si>
  <si>
    <t>551240002100</t>
  </si>
  <si>
    <t>Guľový kohút DN 40, obojstranne závitový na horúcu vodu, PN 40, vnútorný závit, oceľový, BALLOMAX</t>
  </si>
  <si>
    <t>360798170</t>
  </si>
  <si>
    <t>110</t>
  </si>
  <si>
    <t>734315025</t>
  </si>
  <si>
    <t>Montáž oceľového guľového kohúta na horúcu vodu obojstranne závitového DN 50</t>
  </si>
  <si>
    <t>-427055951</t>
  </si>
  <si>
    <t>111</t>
  </si>
  <si>
    <t>551240002200</t>
  </si>
  <si>
    <t>Guľový kohút DN 50, obojstranne závitový na horúcu vodu, PN 40, vnútorný závit, oceľový, BALLOMAX</t>
  </si>
  <si>
    <t>-994515347</t>
  </si>
  <si>
    <t>112</t>
  </si>
  <si>
    <t>734315065</t>
  </si>
  <si>
    <t>Montáž oceľového guľového kohúta na horúcu vodu obojstranne navarovacieho DN 80</t>
  </si>
  <si>
    <t>-1439825682</t>
  </si>
  <si>
    <t>113</t>
  </si>
  <si>
    <t>551240003600</t>
  </si>
  <si>
    <t>Guľový kohút DN 80, obojstranne navarovací na horúcu vodu, PN 25, oceľový, BALLOMAX</t>
  </si>
  <si>
    <t>-880935321</t>
  </si>
  <si>
    <t>114</t>
  </si>
  <si>
    <t>734411121</t>
  </si>
  <si>
    <t>Teplomer technický rohový typ 160 prev."B"</t>
  </si>
  <si>
    <t>-1882642508</t>
  </si>
  <si>
    <t>115</t>
  </si>
  <si>
    <t>734412410</t>
  </si>
  <si>
    <t>Montáž merača tepla kompaktného Qn 0,6 G 1/2</t>
  </si>
  <si>
    <t>-41341029</t>
  </si>
  <si>
    <t>116</t>
  </si>
  <si>
    <t>389510008300</t>
  </si>
  <si>
    <t>Merač tepla bytový ultrazvukový ULTRAHEAT T230, 0,6 m3/h, G3/4"</t>
  </si>
  <si>
    <t>-1286367487</t>
  </si>
  <si>
    <t>117</t>
  </si>
  <si>
    <t>734412430</t>
  </si>
  <si>
    <t>Montáž merača tepla kompaktného Qn 2,5 G 3/4</t>
  </si>
  <si>
    <t>-1100604611</t>
  </si>
  <si>
    <t>118</t>
  </si>
  <si>
    <t>389510008500</t>
  </si>
  <si>
    <t>Merač tepla bytový ultrazvukový ULTRAHEAT T230, 2,5 m3/h, G1"</t>
  </si>
  <si>
    <t>691240409</t>
  </si>
  <si>
    <t>119</t>
  </si>
  <si>
    <t>734423131</t>
  </si>
  <si>
    <t>Tlakomer kontaktný č. 03395 priem. 160</t>
  </si>
  <si>
    <t>1535600441</t>
  </si>
  <si>
    <t>120</t>
  </si>
  <si>
    <t>734499211</t>
  </si>
  <si>
    <t>Ostatné meracie armatúry, montáž návarka M 20 x 1,5</t>
  </si>
  <si>
    <t>-885246614</t>
  </si>
  <si>
    <t>121</t>
  </si>
  <si>
    <t>388320004400</t>
  </si>
  <si>
    <t>Návarok priamy M20x1,5 mm - 19 mm</t>
  </si>
  <si>
    <t>15906297</t>
  </si>
  <si>
    <t>122</t>
  </si>
  <si>
    <t>998734103</t>
  </si>
  <si>
    <t>Presun hmôt pre armatúry v objektoch výšky nad 6 do 24 m</t>
  </si>
  <si>
    <t>-1643375564</t>
  </si>
  <si>
    <t>123</t>
  </si>
  <si>
    <t>998734194</t>
  </si>
  <si>
    <t>Armatúry, prípl.za presun nad vymedz. najväčšiu dopravnú vzdialenosť do 1000 m</t>
  </si>
  <si>
    <t>-1166549392</t>
  </si>
  <si>
    <t>124</t>
  </si>
  <si>
    <t>724312110</t>
  </si>
  <si>
    <t>Montáž tlakovej nádoby pre pitnú vodu, objem 12 l</t>
  </si>
  <si>
    <t>-614600416</t>
  </si>
  <si>
    <t>125</t>
  </si>
  <si>
    <t>484620001800</t>
  </si>
  <si>
    <t>Nádoba expanzná s vakom pre solárne systémy typ S 12 l, D 280 mm, v 300 mm, pripojenie G 3/4", 10 bar, biela, REFLEX</t>
  </si>
  <si>
    <t>-1426421435</t>
  </si>
  <si>
    <t>126</t>
  </si>
  <si>
    <t>484630012400</t>
  </si>
  <si>
    <t>Držiak pre expanznú nádobu pre priemer 50-425 mm s 2 sťahovacími páskami, guľovými uzávermi a hadicou, max. únosnosť 70 kg, nerez, IVAR</t>
  </si>
  <si>
    <t>128</t>
  </si>
  <si>
    <t>-434346623</t>
  </si>
  <si>
    <t>127</t>
  </si>
  <si>
    <t>551290014200</t>
  </si>
  <si>
    <t>Prietočná armatúra Flowjet 3/4" s guľovým kohútom, príslušenstvo k expanzným nádobám Refix DD, REFLEX</t>
  </si>
  <si>
    <t>-1294127624</t>
  </si>
  <si>
    <t>732429111</t>
  </si>
  <si>
    <t>Montáž čerpadla (do potrubia) obehového špirálového DN 25</t>
  </si>
  <si>
    <t>1556726154</t>
  </si>
  <si>
    <t>129</t>
  </si>
  <si>
    <t>426110003300</t>
  </si>
  <si>
    <t>Čerpadlo obehové ALPHA2 25-60 180, GRUNDFOS</t>
  </si>
  <si>
    <t>515375644</t>
  </si>
  <si>
    <t>130</t>
  </si>
  <si>
    <t>998724103</t>
  </si>
  <si>
    <t>Presun hmôt pre strojné vybavenie v objektoch výšky nad 12 do 24 m</t>
  </si>
  <si>
    <t>1804546492</t>
  </si>
  <si>
    <t>131</t>
  </si>
  <si>
    <t>998724194</t>
  </si>
  <si>
    <t>Strojné vybavenie, prípl.za presun nad vymedz. najväčšiu dopr. vzdial. do 1000 m</t>
  </si>
  <si>
    <t>988379513</t>
  </si>
  <si>
    <t>132</t>
  </si>
  <si>
    <t>735153300</t>
  </si>
  <si>
    <t>Príplatok k cene za odvzdušňovací ventil telies U. S. Steel Košice s príplatkom 8 %</t>
  </si>
  <si>
    <t>-1340706045</t>
  </si>
  <si>
    <t>133</t>
  </si>
  <si>
    <t>735154152</t>
  </si>
  <si>
    <t>Montáž vykurovacieho telesa panelového dvojradového výšky 900 mm/ dĺžky 1000-1200 mm</t>
  </si>
  <si>
    <t>-416298941</t>
  </si>
  <si>
    <t>134</t>
  </si>
  <si>
    <t>735154252</t>
  </si>
  <si>
    <t>Montáž vykurovacieho telesa panelového trojradového výšky 900 mm/ dĺžky 1000-1200 mm</t>
  </si>
  <si>
    <t>-921323510</t>
  </si>
  <si>
    <t>135</t>
  </si>
  <si>
    <t>2136104013U</t>
  </si>
  <si>
    <t>Oceľové panelové radiátory KORAD 21VK 600x1000, s pripojením vpravo/vľavo, s 2 panelmi a 1 konvektorom</t>
  </si>
  <si>
    <t>-1157271128</t>
  </si>
  <si>
    <t>136</t>
  </si>
  <si>
    <t>2236082013</t>
  </si>
  <si>
    <t>Oceľové panelové radiátory KORAD 22VK 600x800, s pripojením vpravo/vľavo, s 2 panelmi a 2 konvektormi</t>
  </si>
  <si>
    <t>956633393</t>
  </si>
  <si>
    <t>137</t>
  </si>
  <si>
    <t>2236102013</t>
  </si>
  <si>
    <t>Oceľové panelové radiátory KORAD 22VK 600x1000, s pripojením vpravo/vľavo, s 2 panelmi a 2 konvektormi</t>
  </si>
  <si>
    <t>-796218790</t>
  </si>
  <si>
    <t>138</t>
  </si>
  <si>
    <t>2236122013</t>
  </si>
  <si>
    <t>Oceľové panelové radiátory KORAD 22VK 600x1200, s pripojením vpravo/vľavo, s 2 panelmi a 2 konvektormi</t>
  </si>
  <si>
    <t>-1780858423</t>
  </si>
  <si>
    <t>139</t>
  </si>
  <si>
    <t>2236142013</t>
  </si>
  <si>
    <t>Oceľové panelové radiátory KORAD 22VK 600x1400, s pripojením vpravo/vľavo, s 2 panelmi a 2 konvektormi</t>
  </si>
  <si>
    <t>605436750</t>
  </si>
  <si>
    <t>140</t>
  </si>
  <si>
    <t>2236162013</t>
  </si>
  <si>
    <t>Oceľové panelové radiátory KORAD 22VK 600x1600, s pripojením vpravo/vľavo, s 2 panelmi a 2 konvektormi</t>
  </si>
  <si>
    <t>-645057987</t>
  </si>
  <si>
    <t>141</t>
  </si>
  <si>
    <t>2239102013</t>
  </si>
  <si>
    <t>Oceľové panelové radiátory KORAD 22VK 900x1000, s pripojením vpravo/vľavo, s 2 panelmi a 2 konvektormi</t>
  </si>
  <si>
    <t>851648830</t>
  </si>
  <si>
    <t>142</t>
  </si>
  <si>
    <t>3339102013</t>
  </si>
  <si>
    <t>Oceľové panelové radiátory KORAD 33VK 900x1000, s pripojením vpravo/vľavo, s 3 panelmi a 3 konvektormi</t>
  </si>
  <si>
    <t>1323762749</t>
  </si>
  <si>
    <t>143</t>
  </si>
  <si>
    <t>735162150</t>
  </si>
  <si>
    <t>Montáž vykurovacieho telesa rúrkového výšky 1820 mm</t>
  </si>
  <si>
    <t>1431275109</t>
  </si>
  <si>
    <t>144</t>
  </si>
  <si>
    <t>484520003900</t>
  </si>
  <si>
    <t>Teleso vykurovacie rebríkové elektrické KORALUX LINEAR CLASSIC-E KLC, lxvxhĺ 600x1820x30 mm, napätie 230 V, KORADO</t>
  </si>
  <si>
    <t>805928061</t>
  </si>
  <si>
    <t>145</t>
  </si>
  <si>
    <t>735191901</t>
  </si>
  <si>
    <t>Vyskúšanie vykurovacích telies po oprave tlakom oceľových alebo liatinových</t>
  </si>
  <si>
    <t>-1532877982</t>
  </si>
  <si>
    <t>146</t>
  </si>
  <si>
    <t>735191904</t>
  </si>
  <si>
    <t>Vyčistenie vykurovacích telies prepláchnutím vodou oceľových alebo liatinových</t>
  </si>
  <si>
    <t>-1579080062</t>
  </si>
  <si>
    <t>147</t>
  </si>
  <si>
    <t>735191905</t>
  </si>
  <si>
    <t>Ostatné opravy vykurovacích telies, odvzdušnenie telesa</t>
  </si>
  <si>
    <t>-1112862800</t>
  </si>
  <si>
    <t>148</t>
  </si>
  <si>
    <t>735191910</t>
  </si>
  <si>
    <t>Napustenie vody do vykurovacieho systému vrátane potrubia o v. pl. vykurovacích telies</t>
  </si>
  <si>
    <t>-694251376</t>
  </si>
  <si>
    <t>149</t>
  </si>
  <si>
    <t>735311320</t>
  </si>
  <si>
    <t>Podlahové kúrenie REHAU SPEED K systém na suchý zips potrubie RAUTHERM SPEED 14x1,5 K rozteč 100 mm</t>
  </si>
  <si>
    <t>879837875</t>
  </si>
  <si>
    <t>150</t>
  </si>
  <si>
    <t>AP_18_4451_171</t>
  </si>
  <si>
    <t>sub</t>
  </si>
  <si>
    <t>-434062088</t>
  </si>
  <si>
    <t>151</t>
  </si>
  <si>
    <t>735413260</t>
  </si>
  <si>
    <t>Montáž konvektora podlahového hĺbky 110 mm šírky 280 mm do dĺžky 2800 mm</t>
  </si>
  <si>
    <t>357899955</t>
  </si>
  <si>
    <t>152</t>
  </si>
  <si>
    <t>FMK-18-100-14-01</t>
  </si>
  <si>
    <t>BOKI - podlahový konvektor bez ventilátora, pozink, čierny nástrek</t>
  </si>
  <si>
    <t>-50741848</t>
  </si>
  <si>
    <t>153</t>
  </si>
  <si>
    <t>PML-18-100-11-000</t>
  </si>
  <si>
    <t>BOKI - krycia mriežka, priečna dural, prírodný elox,  s L- lištou</t>
  </si>
  <si>
    <t>1643735180</t>
  </si>
  <si>
    <t>154</t>
  </si>
  <si>
    <t>FMK-18-120-14-01</t>
  </si>
  <si>
    <t>1577814915</t>
  </si>
  <si>
    <t>155</t>
  </si>
  <si>
    <t>PML-18-120-11-00</t>
  </si>
  <si>
    <t>257283691</t>
  </si>
  <si>
    <t>156</t>
  </si>
  <si>
    <t>FMK-18-150-14-01</t>
  </si>
  <si>
    <t>545625458</t>
  </si>
  <si>
    <t>157</t>
  </si>
  <si>
    <t>PML-18-150-11-00</t>
  </si>
  <si>
    <t>-1735283313</t>
  </si>
  <si>
    <t>158</t>
  </si>
  <si>
    <t>FMK-18-170-14-01</t>
  </si>
  <si>
    <t>-2034063348</t>
  </si>
  <si>
    <t>159</t>
  </si>
  <si>
    <t>PML-18-170-11-00</t>
  </si>
  <si>
    <t>-1411083608</t>
  </si>
  <si>
    <t>160</t>
  </si>
  <si>
    <t>FMK-18-190-14-01</t>
  </si>
  <si>
    <t>-44918111</t>
  </si>
  <si>
    <t>161</t>
  </si>
  <si>
    <t>PML-18-190-11-00</t>
  </si>
  <si>
    <t>645019301</t>
  </si>
  <si>
    <t>162</t>
  </si>
  <si>
    <t>FMK-18-210-14-01</t>
  </si>
  <si>
    <t>45491898</t>
  </si>
  <si>
    <t>163</t>
  </si>
  <si>
    <t>PML-18-210-11-00</t>
  </si>
  <si>
    <t>532026006</t>
  </si>
  <si>
    <t>164</t>
  </si>
  <si>
    <t>FMK-18-230-14-01</t>
  </si>
  <si>
    <t>-1017381737</t>
  </si>
  <si>
    <t>165</t>
  </si>
  <si>
    <t>PML-18-230-11-00</t>
  </si>
  <si>
    <t>2081577216</t>
  </si>
  <si>
    <t>166</t>
  </si>
  <si>
    <t>FMK-18-250-14-01</t>
  </si>
  <si>
    <t>-1870168465</t>
  </si>
  <si>
    <t>167</t>
  </si>
  <si>
    <t>PML-18-250-11-000</t>
  </si>
  <si>
    <t>-532554431</t>
  </si>
  <si>
    <t>168</t>
  </si>
  <si>
    <t>FMK-18-270-14-01</t>
  </si>
  <si>
    <t>-1662491860</t>
  </si>
  <si>
    <t>169</t>
  </si>
  <si>
    <t>PML-18-270-11-00</t>
  </si>
  <si>
    <t>-1778593855</t>
  </si>
  <si>
    <t>170</t>
  </si>
  <si>
    <t>FMK-18-290-14-01</t>
  </si>
  <si>
    <t>1431758846</t>
  </si>
  <si>
    <t>171</t>
  </si>
  <si>
    <t>PML-18-290-11-00</t>
  </si>
  <si>
    <t>-1895673880</t>
  </si>
  <si>
    <t>172</t>
  </si>
  <si>
    <t>FMK-18-310-14-01</t>
  </si>
  <si>
    <t>533467643</t>
  </si>
  <si>
    <t>173</t>
  </si>
  <si>
    <t>PML-18-310-11-00</t>
  </si>
  <si>
    <t>923535497</t>
  </si>
  <si>
    <t>174</t>
  </si>
  <si>
    <t>FMK-18-330-14-01</t>
  </si>
  <si>
    <t>1562271859</t>
  </si>
  <si>
    <t>175</t>
  </si>
  <si>
    <t>PML-18-330-11-00</t>
  </si>
  <si>
    <t>-1028130223</t>
  </si>
  <si>
    <t>176</t>
  </si>
  <si>
    <t>F1P-18-175-09-01</t>
  </si>
  <si>
    <t>BOKI - podlahový konvektor s ventilátorom, pozink, čierny nástrek</t>
  </si>
  <si>
    <t>631633135</t>
  </si>
  <si>
    <t>177</t>
  </si>
  <si>
    <t>PML-18-175-11-00</t>
  </si>
  <si>
    <t>-1660344202</t>
  </si>
  <si>
    <t>178</t>
  </si>
  <si>
    <t>F1P-18-225-09-01</t>
  </si>
  <si>
    <t>1131084091</t>
  </si>
  <si>
    <t>179</t>
  </si>
  <si>
    <t>PML-18-225-11-00</t>
  </si>
  <si>
    <t>388523897</t>
  </si>
  <si>
    <t>180</t>
  </si>
  <si>
    <t>F1P-18-250-09-01</t>
  </si>
  <si>
    <t>855136511</t>
  </si>
  <si>
    <t>181</t>
  </si>
  <si>
    <t>PML-18-250-11-00</t>
  </si>
  <si>
    <t>-1547589499</t>
  </si>
  <si>
    <t>182</t>
  </si>
  <si>
    <t>PER-06</t>
  </si>
  <si>
    <t>BOKI - Priestorový termostat s automatickým prepínaním otáčok, týždenným programom</t>
  </si>
  <si>
    <t>-1018046516</t>
  </si>
  <si>
    <t>183</t>
  </si>
  <si>
    <t>PAT-01-M-02</t>
  </si>
  <si>
    <t>BOKI - Regulátor otáčok pre 3 stup. reguláciu (Transformátor 230/12V, 40VA), prevedenie pod omietku</t>
  </si>
  <si>
    <t>410493961</t>
  </si>
  <si>
    <t>184</t>
  </si>
  <si>
    <t>SVK-18-100-14-01</t>
  </si>
  <si>
    <t>BOKI - prázdna vaňa konvektora, pozink, čierny nástrek</t>
  </si>
  <si>
    <t>1240475094</t>
  </si>
  <si>
    <t>185</t>
  </si>
  <si>
    <t>PML-18-100-11-00</t>
  </si>
  <si>
    <t>920643539</t>
  </si>
  <si>
    <t>186</t>
  </si>
  <si>
    <t>360410430</t>
  </si>
  <si>
    <t>Montáž káblového vedenia</t>
  </si>
  <si>
    <t>-1154791650</t>
  </si>
  <si>
    <t>187</t>
  </si>
  <si>
    <t>KPE000000111</t>
  </si>
  <si>
    <t>Kábel pevný CYKY-O 12x2,5 pvc čierny</t>
  </si>
  <si>
    <t>1567338372</t>
  </si>
  <si>
    <t>188</t>
  </si>
  <si>
    <t>998735103</t>
  </si>
  <si>
    <t>Presun hmôt pre vykurovacie telesá v objektoch výšky nad 12 do 24 m</t>
  </si>
  <si>
    <t>891600667</t>
  </si>
  <si>
    <t>189</t>
  </si>
  <si>
    <t>998735194</t>
  </si>
  <si>
    <t>Vykurovacie telesá, prípl.za presun nad vymedz. najväčšiu dopr. vzdial. do 1000 m</t>
  </si>
  <si>
    <t>1301497353</t>
  </si>
  <si>
    <t>190</t>
  </si>
  <si>
    <t>HZS000113</t>
  </si>
  <si>
    <t>Stavebno montážne práce náročné ucelené - odborné, tvorivé remeselné (Tr 3) v rozsahu viac ako 8 hodín, vykurovacia skúška</t>
  </si>
  <si>
    <t>hod</t>
  </si>
  <si>
    <t>262144</t>
  </si>
  <si>
    <t>321503574</t>
  </si>
  <si>
    <t>191</t>
  </si>
  <si>
    <t>HZS000114</t>
  </si>
  <si>
    <t>Stavebno montážne práce najnáročnejšie na odbornosť - prehliadky pracoviska a revízie (Tr 4) vyregulovanie systému</t>
  </si>
  <si>
    <t>-1057203139</t>
  </si>
  <si>
    <t>Vitodens 200-W 99kW, Kaskáda s tromi plynovými kondenzačnými zariadeniami, hydraulické prepojenie s obehovými čerpadlam, kaskádovú reguláciu Vitotronic 300-K MW2B sno snímačom vonkajše, teploty, anuloidu a zásobníka TÚV.</t>
  </si>
  <si>
    <t>Art.č.</t>
  </si>
  <si>
    <t>2.PP</t>
  </si>
  <si>
    <t>1 160170 1 240</t>
  </si>
  <si>
    <t>RAUTHEM SPEED K rúrka so suchým zipsom 10,1x1,1 (240m)
RAUTHERM SPEED K rúrka s háčikovou stranou suchého zipsu určená na
pokládku podlahového vykurovania na REUTHERM SPEED systémovú dosku.
Materiál: polyetylén zosieťovaný pomocou peroxidov (PE-Xa), zodpovedá
norme DIN 16892.
Ochranná vrstva proti difúzii kyslíka v zmysle DIN 4726.
Certifikáty: číslo registrácie DIN-Certco: 3V395 PE-Xa alebo 3V397 PE-Xa.
Farba: oranžová
Forma dodávky: kotúčové zväzky v krabiciach/kotúč  vo fólii z PP</t>
  </si>
  <si>
    <t>Ochranná rúrka REHAU 10/14 
ochrana v oblasti pripojovacích spojov rozdeľovača vykurovacieho vedenia, ako aj pri prechode cez dilatačné škáry v poteri v zmysle DIN 18560. Materiál: polyetylén
Vlastnosti: vyhotovenie podľa DIN 49019, Maximálna teplotná odolnosť do +105 °C. Farba: čierna. Forma dodávky: kotúčové zväzky</t>
  </si>
  <si>
    <t>1 320752 1 001</t>
  </si>
  <si>
    <t>Pokladacia rohož Rautherm SPEED plus renova 
Samolepiaci plát s pravidelnými dierami z profilovaného PE s vlasom suchého zipsu pre
jednoduchú a bezpečnú pokládku rúrok RAUTHERM SPEED K. 
Rozmery plát: 0,883 x 1,175 m / plocha 1,03 m2
Využiteľná plocha*: 0,883 x 1,175 m / plocha 1,03 m2
na plát. hrúbka 2mm. pokládka na vhodný nosný podklad.
*viď technická informácia minimálne prekrytie systémových prvkov
RAUTHERM SPEED</t>
  </si>
  <si>
    <t>RAUTHERM SPEED fixačná páska</t>
  </si>
  <si>
    <t xml:space="preserve">RAUTHERM SPEED okrajová izolačná páska 8/150 mm
hr. 8 mm , v. 150 mm. z extrudovanej PE peny. Trieda stavebného materiálu podľa DIN 4102: B2 Trieda horľavosti podľa DIN 13501: E samolepiaca páska na upevnenie k stene; integrovaná pätka fólie zo spodnej časti s nakašírovanou lepiacou páskou. </t>
  </si>
  <si>
    <t xml:space="preserve">Rozdeľovač HKVD SX-AG 5
materiál: špeciálny profil z ušľachtilej ocele CrNi – oceľ 1.4301, pozostáva z: 2x záslepka, poniklovaná, pripojenie 2x von. závit 1", 2x kombinovaný plniaci a odvzdušnovací kohút, upevňovacia sada, na rozdeľovači je prietokomer  0-5 l/min. s červeným aretačným krúžkom, na zberači sú termistatické ventily, pripojovací  závit M30 x 1,5 pre termopohon. Forma dodávky: balenie v krabici. </t>
  </si>
  <si>
    <t>Pripojovací skrutkový spoj 10,1x1,1 - G 3/4
Na pripojenie rúrok RAUTHERM S na rozdeľovač vykurovacieho vedenia REHAU a na rozdeľovač vykurovacieho vedenia REHAU s prietokomerom. Vlastnosti: uvoľniteľné spojenie v zmysle VOB (DIN 18380), spojenie v zmysle DIN 8076 časť 1.</t>
  </si>
  <si>
    <t xml:space="preserve">Guľové kohúty pre HKVD SX-AG, HLV  SX (priame)
Na pripojenie k rozdeľovaču pozostáva z: 1x guľový ventil 1" červený, 1x guľový ventil 1" modrý. </t>
  </si>
  <si>
    <t>pár</t>
  </si>
  <si>
    <t>Skrinka rozdeľovača UP 110/750 5-8 okr.
Materiál: oceľový plech
Povrchová úprava: RAL 9016 biela
Skrinka rozdeľovača na montáž pod omietku, pozostáva z:
-  telesa na montáž do steny so spevňovacím profilom a prevodovou rúrkou
-  univerzálneho držiaka rozdeľovača
-  montážnych nožičiek s nastaviteľnou výškou skrinky od 705 - 885 mm
-  uzatváracieho plechu na poter, nastaviteľný, demontovateľný
-  osadzovacieho rámu s dvierkami a prestaviteľnou hĺbkou, 110-160 mm
-  dvierka vybavené obálkou na uloženie projektovej dokumentácie
-  dvierka s otočným uzatváracím mechanizmom, zabalené v separátnej
bublinkovej fólii
Forma dodávky: balenie v krabici</t>
  </si>
  <si>
    <t>1.PP</t>
  </si>
  <si>
    <t xml:space="preserve">Rozdeľovač HKVD SX-AG 11
materiál: špeciálny profil z ušľachtilej ocele CrNi – oceľ 1.4301, pozostáva z: 2x záslepka, poniklovaná, pripojenie 2x von. závit 1", 2x kombinovaný plniaci a odvzdušnovací kohút, upevňovacia sada, na rozdeľovači je prietokomer  0-5 l/min. s červeným aretačným krúžkom, na zberači sú termistatické ventily, pripojovací  závit M30 x 1,5 pre termopohon. Forma dodávky: balenie v krabici. </t>
  </si>
  <si>
    <t>Skrinka rozdeľovača UP 110/950 9-12 okr.
Materiál: oceľový plech
Povrchová úprava: RAL 9016 biela
Skrinka rozdeľovača na montáž pod omietku, pozostáva z:
-  telesa na montáž do steny so spevňovacím profilom a prevodovou rúrkou
-  univerzálneho držiaka rozdeľovača
-  montážnych nožičiek s nastaviteľnou výškou skrinky od 705 - 885 mm
-  uzatváracieho plechu na poter, nastaviteľný, demontovateľný
-  osadzovacieho rámu s dvierkami a prestaviteľnou hĺbkou, 110-160 mm
-  dvierka vybavené obálkou na uloženie projektovej dokumentácie
-  dvierka s otočným uzatváracím mechanizmom, zabalené v separátnej
bublinkovej fólii
Forma dodávky: balenie v krabici</t>
  </si>
  <si>
    <t>Priestorový regulátor NEA HT 230 V
ako priestorový regulátor Nea H, ale so znížením teploty pomocou interného a externého časovacieho programu. Možnosť nastavenia 3 časových programov denne. Možnosť nastavenia prídavného party a dovolenkového režimu a možnosť aktivovania voliteľného režimu prítomnosti. Zobrazenie aktuálneho času a dňa v týždni. Použiteľné s regulačným rozvádzačom Nea H 230 V, kat. č. 339230-001 Použiteľné s regulačným rozvádzačom Nea H 24 V, kat. č. 339024-001</t>
  </si>
  <si>
    <t>Regulačný rozvádzač NEA HC 230V
na pripojenie max. 6 priestorových regulátorov a 12 termických servopohonov, Určený pre priestorový regulátor Nea HCT. Prepínanie druhu prevádzky vykurovanie/chladenie. Integrované ovládanie obehového čerpadla. Bezskrutková pripojovacia technika pomocou zverných spojov. Možný automatický pokles teplôt pre 2 vykurovacie programy (C1/C2) pomocou alternatívneho, externého digitálneho časovača. Integrovaná poistka. Určené pre montáž na normové lišty alebo na stenu. Farba spodnej časti rozvádzača: čiernošedá podobná RAL 7021 / farba vrchnej časti (krytu) svetlošedá podobná RAL 7035. Rozmery VxHxD: 74 x 40 x 325 mm. Pre vyhotovenie v 24 V je potrebné dodatočné sieťové trafo 24 V (Kat. č. 269024-003).</t>
  </si>
  <si>
    <t xml:space="preserve">Servopohon UNI (230 V)
tepelný servopohon pre ovládanie spätných ventilov v rozdeľovači vykurovacích okruhov REHAU, v bezprúdovom stave poloha uzavretá. Indikácia zdvihu s reguláciou prispôsobenia na hornej strane pohonu. Jednoduchá montáž nasunutím na adaptérový krúžok ventilu. Funkcia „First-Open“ pre prevádzku podlahového vykurovania počas stavby (pre montáž priestorového regulátora). </t>
  </si>
  <si>
    <t>1.NP</t>
  </si>
  <si>
    <t xml:space="preserve">Rozdeľovač HKVD SX-AG 8
materiál: špeciálny profil z ušľachtilej ocele CrNi – oceľ 1.4301, pozostáva z: 2x záslepka, poniklovaná, pripojenie 2x von. závit 1", 2x kombinovaný plniaci a odvzdušnovací kohút, upevňovacia sada, na rozdeľovači je prietokomer  0-5 l/min. s červeným aretačným krúžkom, na zberači sú termistatické ventily, pripojovací  závit M30 x 1,5 pre termopohon. Forma dodávky: balenie v krabici. </t>
  </si>
  <si>
    <t xml:space="preserve">Rozdeľovač HKVD SX-AG 12
materiál: špeciálny profil z ušľachtilej ocele CrNi – oceľ 1.4301, pozostáva z: 2x záslepka, poniklovaná, pripojenie 2x von. závit 1", 2x kombinovaný plniaci a odvzdušnovací kohút, upevňovacia sada, na rozdeľovači je prietokomer  0-5 l/min. s červeným aretačným krúžkom, na zberači sú termistatické ventily, pripojovací  závit M30 x 1,5 pre termopohon. Forma dodávky: balenie v krabici. </t>
  </si>
  <si>
    <t xml:space="preserve">Rozdeľovač HKVD SX-AG 15
materiál: špeciálny profil z ušľachtilej ocele CrNi – oceľ 1.4301, pozostáva z: 2x záslepka, poniklovaná, pripojenie 2x von. závit 1", 2x kombinovaný plniaci a odvzdušnovací kohút, upevňovacia sada, na rozdeľovači je prietokomer  0-5 l/min. s červeným aretačným krúžkom, na zberači sú termistatické ventily, pripojovací  závit M30 x 1,5 pre termopohon. Forma dodávky: balenie v krabici. </t>
  </si>
  <si>
    <t>Skrinka rozdeľovača UP 110/1150 13-15 okr.
Materiál: oceľový plech
Povrchová úprava: RAL 9016 biela
Skrinka rozdeľovača na montáž pod omietku, pozostáva z:
-  telesa na montáž do steny so spevňovacím profilom a prevodovou rúrkou
-  univerzálneho držiaka rozdeľovača
-  montážnych nožičiek s nastaviteľnou výškou skrinky od 705 - 885 mm
-  uzatváracieho plechu na poter, nastaviteľný, demontovateľný
-  osadzovacieho rámu s dvierkami a prestaviteľnou hĺbkou, 110-160 mm
-  dvierka vybavené obálkou na uloženie projektovej dokumentácie
-  dvierka s otočným uzatváracím mechanizmom, zabalené v separátnej
bublinkovej fólii
Forma dodávky: balenie v krabici</t>
  </si>
  <si>
    <t>2.NP</t>
  </si>
  <si>
    <t xml:space="preserve">Rozdeľovač HKVD SX-AG 13
materiál: špeciálny profil z ušľachtilej ocele CrNi – oceľ 1.4301, pozostáva z: 2x záslepka, poniklovaná, pripojenie 2x von. závit 1", 2x kombinovaný plniaci a odvzdušnovací kohút, upevňovacia sada, na rozdeľovači je prietokomer  0-5 l/min. s červeným aretačným krúžkom, na zberači sú termistatické ventily, pripojovací  závit M30 x 1,5 pre termopohon. Forma dodávky: balenie v krabici. </t>
  </si>
  <si>
    <t>Skrinka rozdeľovača AP 130/1005 10-13 okr.
Materiál: oceľový plech lakovaný RAL 9016 biela
Skrinka rozdeľovača na montáž na omietku, pozostáva z:
-  výška skrinky 729 mm
-  stavebná hĺbka skrinky 130 mm
-  uzatváracieho plechu pre poter
-  univerzálneho držiaka rozdeľovača
-  dvierka vybavené obálkou na uloženie projektovej dokumentácie
-  dvierka s otočným uzatváracím mechanizmom, zabalené v separátnej
bublinkovej fólii
Forma dodávky: balenie v krabic</t>
  </si>
  <si>
    <t>Skrinka rozdeľovača AP 130/1205 14-15 okr.
Materiál: oceľový plech lakovaný RAL 9016 biela
Skrinka rozdeľovača na montáž na omietku, pozostáva z:
-  výška skrinky 729 mm
-  stavebná hĺbka skrinky 130 mm
-  uzatváracieho plechu pre poter
-  univerzálneho držiaka rozdeľovača
-  dvierka vybavené obálkou na uloženie projektovej dokumentácie
-  dvierka s otočným uzatváracím mechanizmom, zabalené v separátnej
bublinkovej fólii
Forma dodávky: balenie v krabic</t>
  </si>
  <si>
    <t>3.NP</t>
  </si>
  <si>
    <t>4.NP</t>
  </si>
  <si>
    <t xml:space="preserve">Rozdeľovač HKVD SX-AG 4
materiál: špeciálny profil z ušľachtilej ocele CrNi – oceľ 1.4301, pozostáva z: 2x záslepka, poniklovaná, pripojenie 2x von. závit 1", 2x kombinovaný plniaci a odvzdušnovací kohút, upevňovacia sada, na rozdeľovači je prietokomer  0-5 l/min. s červeným aretačným krúžkom, na zberači sú termistatické ventily, pripojovací  závit M30 x 1,5 pre termopohon. Forma dodávky: balenie v krabici. </t>
  </si>
  <si>
    <t>Pripojovací diel REHAU na pripojenie merača množstva tepla 1" - vertikálny
Plocho tesniaci závit; vhodný na merače tepla s montážnou dĺžkou 110 mm a 130 mm; prípoj na ponorný snímač; v prívodnom potrubí 1/2“. Forma dodávky: balenie v krabici</t>
  </si>
  <si>
    <t>Skrinka rozdeľovača UP 110/550 2-4 okr.
Materiál: oceľový plech
Povrchová úprava: RAL 9016 biela
Skrinka rozdeľovača na montáž pod omietku, pozostáva z:
-  telesa na montáž do steny so spevňovacím profilom a prevodovou rúrkou
-  univerzálneho držiaka rozdeľovača
-  montážnych nožičiek s nastaviteľnou výškou skrinky od 705 - 885 mm
-  uzatváracieho plechu na poter, nastaviteľný, demontovateľný
-  osadzovacieho rámu s dvierkami a prestaviteľnou hĺbkou, 110-160 mm
-  dvierka vybavené obálkou na uloženie projektovej dokumentácie
-  dvierka s otočným uzatváracím mechanizmom, zabalené v separátnej
bublinkovej fólii
Forma dodávky: balenie v krabici</t>
  </si>
  <si>
    <t xml:space="preserve">Suma EUR bez DPH </t>
  </si>
  <si>
    <t xml:space="preserve">Suma EUR vrátane 20% DPH </t>
  </si>
  <si>
    <t>Násuvné objímky Rautitan spolu</t>
  </si>
  <si>
    <t>Podlahové kúrenie REHAU SPEED K systém na suchý zips potrubie RAUTHERM SPEED K, viď príloha č.1</t>
  </si>
  <si>
    <t>KRYCÍ LIST VÝKAZ VÝMER</t>
  </si>
  <si>
    <t>REKAPITULÁCIA VÝKAZ VÝMER</t>
  </si>
  <si>
    <t>VÝKAZ VÝMER</t>
  </si>
  <si>
    <t>SO 01 ADMINISTRATÍVNY OBJEKT - 1.4 vykurovanie</t>
  </si>
  <si>
    <t>NENACEŇOVAŤ!!!!!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</si>
</sst>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%"/>
    <numFmt numFmtId="165" formatCode="dd\.mm\.yyyy"/>
    <numFmt numFmtId="166" formatCode="#,##0.00000"/>
    <numFmt numFmtId="167" formatCode="#,##0.000"/>
    <numFmt numFmtId="168" formatCode="#,##0.00\ [$€-1]"/>
    <numFmt numFmtId="169" formatCode="0\ 000000\ 0\ 000"/>
  </numFmts>
  <fonts count="37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i/>
      <sz val="8"/>
      <color rgb="FF0000FF"/>
      <name val="Trebuchet MS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0"/>
      <name val="Arial Narrow"/>
      <family val="2"/>
      <charset val="238"/>
    </font>
    <font>
      <sz val="8"/>
      <color theme="0"/>
      <name val="Arial Narrow"/>
      <family val="2"/>
      <charset val="238"/>
    </font>
    <font>
      <b/>
      <sz val="8"/>
      <color theme="0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7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0" fillId="0" borderId="10" xfId="0" applyNumberFormat="1" applyFont="1" applyBorder="1" applyAlignment="1"/>
    <xf numFmtId="166" fontId="20" fillId="0" borderId="11" xfId="0" applyNumberFormat="1" applyFont="1" applyBorder="1" applyAlignment="1"/>
    <xf numFmtId="167" fontId="21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7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9" fontId="24" fillId="0" borderId="23" xfId="0" applyNumberFormat="1" applyFont="1" applyBorder="1" applyAlignment="1" applyProtection="1">
      <alignment horizontal="left" vertical="center" wrapText="1"/>
      <protection locked="0"/>
    </xf>
    <xf numFmtId="0" fontId="25" fillId="0" borderId="24" xfId="0" applyFont="1" applyFill="1" applyBorder="1" applyAlignment="1" applyProtection="1">
      <alignment horizontal="center" vertical="top" wrapText="1"/>
      <protection hidden="1"/>
    </xf>
    <xf numFmtId="0" fontId="25" fillId="0" borderId="25" xfId="0" applyFont="1" applyFill="1" applyBorder="1" applyAlignment="1" applyProtection="1">
      <alignment horizontal="center" vertical="top" wrapText="1"/>
      <protection hidden="1"/>
    </xf>
    <xf numFmtId="0" fontId="25" fillId="0" borderId="26" xfId="0" applyFont="1" applyFill="1" applyBorder="1" applyAlignment="1" applyProtection="1">
      <alignment horizontal="center" vertical="top" wrapText="1"/>
      <protection hidden="1"/>
    </xf>
    <xf numFmtId="0" fontId="25" fillId="0" borderId="27" xfId="0" applyFont="1" applyFill="1" applyBorder="1" applyAlignment="1" applyProtection="1">
      <alignment horizontal="center" vertical="top" wrapText="1"/>
      <protection hidden="1"/>
    </xf>
    <xf numFmtId="169" fontId="26" fillId="0" borderId="28" xfId="0" applyNumberFormat="1" applyFont="1" applyFill="1" applyBorder="1" applyAlignment="1" applyProtection="1">
      <alignment horizontal="left" vertical="top"/>
      <protection hidden="1"/>
    </xf>
    <xf numFmtId="0" fontId="25" fillId="0" borderId="29" xfId="0" applyNumberFormat="1" applyFont="1" applyFill="1" applyBorder="1" applyAlignment="1">
      <alignment vertical="top" wrapText="1"/>
    </xf>
    <xf numFmtId="0" fontId="26" fillId="0" borderId="30" xfId="0" applyNumberFormat="1" applyFont="1" applyFill="1" applyBorder="1" applyAlignment="1">
      <alignment vertical="top"/>
    </xf>
    <xf numFmtId="0" fontId="26" fillId="0" borderId="31" xfId="0" applyNumberFormat="1" applyFont="1" applyFill="1" applyBorder="1" applyAlignment="1">
      <alignment vertical="top"/>
    </xf>
    <xf numFmtId="0" fontId="26" fillId="0" borderId="29" xfId="0" applyNumberFormat="1" applyFont="1" applyFill="1" applyBorder="1" applyAlignment="1">
      <alignment vertical="top" wrapText="1"/>
    </xf>
    <xf numFmtId="169" fontId="26" fillId="0" borderId="28" xfId="0" applyNumberFormat="1" applyFont="1" applyBorder="1" applyAlignment="1" applyProtection="1">
      <alignment horizontal="left" vertical="top"/>
      <protection hidden="1"/>
    </xf>
    <xf numFmtId="0" fontId="26" fillId="0" borderId="32" xfId="0" applyFont="1" applyFill="1" applyBorder="1" applyProtection="1">
      <protection hidden="1"/>
    </xf>
    <xf numFmtId="168" fontId="25" fillId="0" borderId="33" xfId="0" applyNumberFormat="1" applyFont="1" applyFill="1" applyBorder="1" applyAlignment="1" applyProtection="1">
      <alignment vertical="top" wrapText="1"/>
      <protection hidden="1"/>
    </xf>
    <xf numFmtId="0" fontId="26" fillId="0" borderId="34" xfId="0" applyFont="1" applyFill="1" applyBorder="1" applyProtection="1">
      <protection hidden="1"/>
    </xf>
    <xf numFmtId="0" fontId="26" fillId="0" borderId="0" xfId="0" applyFont="1" applyFill="1" applyProtection="1">
      <protection hidden="1"/>
    </xf>
    <xf numFmtId="0" fontId="26" fillId="0" borderId="0" xfId="0" applyFont="1" applyFill="1" applyAlignment="1" applyProtection="1">
      <alignment vertical="top" wrapText="1"/>
      <protection hidden="1"/>
    </xf>
    <xf numFmtId="0" fontId="27" fillId="0" borderId="0" xfId="0" applyFont="1"/>
    <xf numFmtId="0" fontId="27" fillId="0" borderId="0" xfId="0" applyFont="1" applyFill="1" applyProtection="1">
      <protection hidden="1"/>
    </xf>
    <xf numFmtId="0" fontId="28" fillId="0" borderId="0" xfId="0" applyFont="1" applyFill="1"/>
    <xf numFmtId="0" fontId="27" fillId="0" borderId="0" xfId="0" applyFont="1" applyFill="1"/>
    <xf numFmtId="0" fontId="27" fillId="5" borderId="0" xfId="0" applyFont="1" applyFill="1"/>
    <xf numFmtId="0" fontId="26" fillId="0" borderId="0" xfId="0" applyFont="1" applyFill="1"/>
    <xf numFmtId="0" fontId="29" fillId="0" borderId="0" xfId="0" applyFont="1" applyFill="1" applyAlignment="1">
      <alignment horizontal="center" vertical="top" wrapText="1"/>
    </xf>
    <xf numFmtId="0" fontId="30" fillId="0" borderId="0" xfId="0" applyFont="1" applyFill="1" applyAlignment="1">
      <alignment horizontal="center" vertical="top" wrapText="1"/>
    </xf>
    <xf numFmtId="0" fontId="29" fillId="5" borderId="0" xfId="0" applyFont="1" applyFill="1" applyAlignment="1">
      <alignment horizontal="center" vertical="top" wrapText="1"/>
    </xf>
    <xf numFmtId="0" fontId="30" fillId="5" borderId="0" xfId="0" applyFont="1" applyFill="1" applyAlignment="1">
      <alignment horizontal="center" vertical="top" wrapText="1"/>
    </xf>
    <xf numFmtId="0" fontId="31" fillId="0" borderId="0" xfId="0" applyFont="1" applyFill="1" applyAlignment="1">
      <alignment horizontal="center" vertical="top" wrapText="1"/>
    </xf>
    <xf numFmtId="0" fontId="28" fillId="0" borderId="0" xfId="0" applyFont="1" applyFill="1" applyAlignment="1">
      <alignment vertical="top"/>
    </xf>
    <xf numFmtId="0" fontId="32" fillId="0" borderId="0" xfId="0" applyFont="1" applyFill="1" applyAlignment="1">
      <alignment vertical="top"/>
    </xf>
    <xf numFmtId="0" fontId="28" fillId="5" borderId="0" xfId="0" applyFont="1" applyFill="1" applyAlignment="1">
      <alignment vertical="top"/>
    </xf>
    <xf numFmtId="0" fontId="33" fillId="0" borderId="0" xfId="0" applyFont="1" applyFill="1" applyAlignment="1">
      <alignment vertical="top"/>
    </xf>
    <xf numFmtId="0" fontId="34" fillId="5" borderId="0" xfId="0" applyFont="1" applyFill="1"/>
    <xf numFmtId="0" fontId="34" fillId="0" borderId="0" xfId="0" applyFont="1" applyFill="1"/>
    <xf numFmtId="0" fontId="26" fillId="0" borderId="35" xfId="0" applyFont="1" applyFill="1" applyBorder="1" applyProtection="1">
      <protection hidden="1"/>
    </xf>
    <xf numFmtId="168" fontId="25" fillId="0" borderId="36" xfId="0" applyNumberFormat="1" applyFont="1" applyFill="1" applyBorder="1" applyAlignment="1" applyProtection="1">
      <alignment vertical="top" wrapText="1"/>
      <protection hidden="1"/>
    </xf>
    <xf numFmtId="0" fontId="26" fillId="0" borderId="37" xfId="0" applyFont="1" applyFill="1" applyBorder="1" applyProtection="1">
      <protection hidden="1"/>
    </xf>
    <xf numFmtId="0" fontId="34" fillId="0" borderId="0" xfId="0" applyFont="1" applyFill="1" applyProtection="1">
      <protection hidden="1"/>
    </xf>
    <xf numFmtId="0" fontId="34" fillId="0" borderId="0" xfId="0" applyFont="1" applyFill="1" applyAlignment="1" applyProtection="1">
      <alignment vertical="top" wrapText="1"/>
      <protection hidden="1"/>
    </xf>
    <xf numFmtId="0" fontId="35" fillId="0" borderId="0" xfId="0" applyFont="1" applyFill="1"/>
    <xf numFmtId="0" fontId="35" fillId="0" borderId="0" xfId="0" applyFont="1" applyFill="1" applyAlignment="1">
      <alignment vertical="top"/>
    </xf>
    <xf numFmtId="0" fontId="36" fillId="0" borderId="0" xfId="0" applyFont="1" applyFill="1" applyAlignment="1">
      <alignment vertical="top"/>
    </xf>
    <xf numFmtId="0" fontId="35" fillId="5" borderId="0" xfId="0" applyFont="1" applyFill="1" applyAlignment="1">
      <alignment vertical="top"/>
    </xf>
    <xf numFmtId="0" fontId="35" fillId="5" borderId="0" xfId="0" applyFont="1" applyFill="1"/>
    <xf numFmtId="167" fontId="22" fillId="0" borderId="23" xfId="0" applyNumberFormat="1" applyFont="1" applyBorder="1" applyAlignment="1" applyProtection="1">
      <alignment vertical="center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167" fontId="5" fillId="0" borderId="21" xfId="0" applyNumberFormat="1" applyFont="1" applyBorder="1" applyAlignment="1"/>
    <xf numFmtId="167" fontId="5" fillId="0" borderId="21" xfId="0" applyNumberFormat="1" applyFont="1" applyBorder="1" applyAlignment="1">
      <alignment vertical="center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167" fontId="5" fillId="0" borderId="15" xfId="0" applyNumberFormat="1" applyFont="1" applyBorder="1" applyAlignment="1"/>
    <xf numFmtId="167" fontId="5" fillId="0" borderId="15" xfId="0" applyNumberFormat="1" applyFont="1" applyBorder="1" applyAlignment="1">
      <alignment vertical="center"/>
    </xf>
    <xf numFmtId="167" fontId="17" fillId="0" borderId="10" xfId="0" applyNumberFormat="1" applyFont="1" applyBorder="1" applyAlignment="1"/>
    <xf numFmtId="167" fontId="3" fillId="0" borderId="10" xfId="0" applyNumberFormat="1" applyFont="1" applyBorder="1" applyAlignment="1">
      <alignment vertical="center"/>
    </xf>
    <xf numFmtId="167" fontId="4" fillId="0" borderId="0" xfId="0" applyNumberFormat="1" applyFont="1" applyBorder="1" applyAlignment="1"/>
    <xf numFmtId="167" fontId="4" fillId="0" borderId="0" xfId="0" applyNumberFormat="1" applyFont="1" applyBorder="1" applyAlignment="1">
      <alignment vertical="center"/>
    </xf>
    <xf numFmtId="167" fontId="4" fillId="0" borderId="10" xfId="0" applyNumberFormat="1" applyFont="1" applyBorder="1" applyAlignment="1"/>
    <xf numFmtId="167" fontId="4" fillId="0" borderId="1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17" fillId="4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9" fillId="2" borderId="0" xfId="1" applyFont="1" applyFill="1" applyAlignment="1" applyProtection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4" fillId="0" borderId="23" xfId="0" applyFont="1" applyBorder="1" applyAlignment="1" applyProtection="1">
      <alignment horizontal="left" vertical="center" wrapText="1"/>
      <protection locked="0"/>
    </xf>
    <xf numFmtId="167" fontId="4" fillId="0" borderId="21" xfId="0" applyNumberFormat="1" applyFont="1" applyBorder="1" applyAlignment="1"/>
    <xf numFmtId="167" fontId="4" fillId="0" borderId="21" xfId="0" applyNumberFormat="1" applyFont="1" applyBorder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0</xdr:row>
      <xdr:rowOff>0</xdr:rowOff>
    </xdr:from>
    <xdr:ext cx="184731" cy="264560"/>
    <xdr:sp macro="" textlink="">
      <xdr:nvSpPr>
        <xdr:cNvPr id="2" name="TextovéPole 6"/>
        <xdr:cNvSpPr txBox="1"/>
      </xdr:nvSpPr>
      <xdr:spPr>
        <a:xfrm>
          <a:off x="53149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23"/>
  <sheetViews>
    <sheetView showGridLines="0" tabSelected="1" workbookViewId="0">
      <pane ySplit="1" topLeftCell="A316" activePane="bottomLeft" state="frozen"/>
      <selection pane="bottomLeft" activeCell="G120" sqref="G12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2"/>
      <c r="B1" s="6"/>
      <c r="C1" s="6"/>
      <c r="D1" s="7" t="s">
        <v>0</v>
      </c>
      <c r="E1" s="6"/>
      <c r="F1" s="8" t="s">
        <v>38</v>
      </c>
      <c r="G1" s="8"/>
      <c r="H1" s="187" t="s">
        <v>39</v>
      </c>
      <c r="I1" s="187"/>
      <c r="J1" s="187"/>
      <c r="K1" s="187"/>
      <c r="L1" s="8" t="s">
        <v>40</v>
      </c>
      <c r="M1" s="6"/>
      <c r="N1" s="6"/>
      <c r="O1" s="7" t="s">
        <v>41</v>
      </c>
      <c r="P1" s="6"/>
      <c r="Q1" s="6"/>
      <c r="R1" s="6"/>
      <c r="S1" s="8" t="s">
        <v>42</v>
      </c>
      <c r="T1" s="8"/>
      <c r="U1" s="52"/>
      <c r="V1" s="52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</row>
    <row r="2" spans="1:66" ht="36.950000000000003" customHeight="1" x14ac:dyDescent="0.3">
      <c r="C2" s="192" t="s">
        <v>3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S2" s="188" t="s">
        <v>4</v>
      </c>
      <c r="T2" s="189"/>
      <c r="U2" s="189"/>
      <c r="V2" s="189"/>
      <c r="W2" s="189"/>
      <c r="X2" s="189"/>
      <c r="Y2" s="189"/>
      <c r="Z2" s="189"/>
      <c r="AA2" s="189"/>
      <c r="AB2" s="189"/>
      <c r="AC2" s="189"/>
      <c r="AT2" s="11" t="s">
        <v>36</v>
      </c>
    </row>
    <row r="3" spans="1:66" ht="6.95" customHeight="1" x14ac:dyDescent="0.3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AT3" s="11" t="s">
        <v>34</v>
      </c>
    </row>
    <row r="4" spans="1:66" ht="36.950000000000003" customHeight="1" x14ac:dyDescent="0.3">
      <c r="B4" s="15"/>
      <c r="C4" s="173" t="s">
        <v>856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6"/>
      <c r="T4" s="10" t="s">
        <v>6</v>
      </c>
      <c r="AT4" s="11" t="s">
        <v>2</v>
      </c>
    </row>
    <row r="5" spans="1:66" ht="6.95" customHeight="1" x14ac:dyDescent="0.3">
      <c r="B5" s="15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6"/>
    </row>
    <row r="6" spans="1:66" ht="25.35" customHeight="1" x14ac:dyDescent="0.3">
      <c r="B6" s="15"/>
      <c r="C6" s="17"/>
      <c r="D6" s="20" t="s">
        <v>7</v>
      </c>
      <c r="E6" s="17"/>
      <c r="F6" s="175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"/>
      <c r="R6" s="16"/>
    </row>
    <row r="7" spans="1:66" s="1" customFormat="1" ht="32.85" customHeight="1" x14ac:dyDescent="0.3">
      <c r="B7" s="22"/>
      <c r="C7" s="23"/>
      <c r="D7" s="19" t="s">
        <v>43</v>
      </c>
      <c r="E7" s="23"/>
      <c r="F7" s="194" t="s">
        <v>859</v>
      </c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23"/>
      <c r="R7" s="24"/>
    </row>
    <row r="8" spans="1:66" s="1" customFormat="1" ht="14.45" customHeight="1" x14ac:dyDescent="0.3">
      <c r="B8" s="22"/>
      <c r="C8" s="23"/>
      <c r="D8" s="20" t="s">
        <v>8</v>
      </c>
      <c r="E8" s="23"/>
      <c r="F8" s="18" t="s">
        <v>1</v>
      </c>
      <c r="G8" s="23"/>
      <c r="H8" s="23"/>
      <c r="I8" s="23"/>
      <c r="J8" s="23"/>
      <c r="K8" s="23"/>
      <c r="L8" s="23"/>
      <c r="M8" s="20" t="s">
        <v>9</v>
      </c>
      <c r="N8" s="23"/>
      <c r="O8" s="18"/>
      <c r="P8" s="23"/>
      <c r="Q8" s="23"/>
      <c r="R8" s="24"/>
    </row>
    <row r="9" spans="1:66" s="1" customFormat="1" ht="14.45" customHeight="1" x14ac:dyDescent="0.3">
      <c r="B9" s="22"/>
      <c r="C9" s="23"/>
      <c r="D9" s="20" t="s">
        <v>10</v>
      </c>
      <c r="E9" s="23"/>
      <c r="F9" s="18" t="s">
        <v>11</v>
      </c>
      <c r="G9" s="23"/>
      <c r="H9" s="23"/>
      <c r="I9" s="23"/>
      <c r="J9" s="23"/>
      <c r="K9" s="23"/>
      <c r="L9" s="23"/>
      <c r="M9" s="20" t="s">
        <v>12</v>
      </c>
      <c r="N9" s="23"/>
      <c r="O9" s="178"/>
      <c r="P9" s="178"/>
      <c r="Q9" s="23"/>
      <c r="R9" s="24"/>
    </row>
    <row r="10" spans="1:66" s="1" customFormat="1" ht="10.9" customHeight="1" x14ac:dyDescent="0.3"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</row>
    <row r="11" spans="1:66" s="1" customFormat="1" ht="14.45" customHeight="1" x14ac:dyDescent="0.3">
      <c r="B11" s="22"/>
      <c r="C11" s="23"/>
      <c r="D11" s="20" t="s">
        <v>13</v>
      </c>
      <c r="E11" s="23"/>
      <c r="F11" s="23"/>
      <c r="G11" s="23"/>
      <c r="H11" s="23"/>
      <c r="I11" s="23"/>
      <c r="J11" s="23"/>
      <c r="K11" s="23"/>
      <c r="L11" s="23"/>
      <c r="M11" s="20" t="s">
        <v>14</v>
      </c>
      <c r="N11" s="23"/>
      <c r="O11" s="163"/>
      <c r="P11" s="163"/>
      <c r="Q11" s="23"/>
      <c r="R11" s="24"/>
    </row>
    <row r="12" spans="1:66" s="1" customFormat="1" ht="18" customHeight="1" x14ac:dyDescent="0.3">
      <c r="B12" s="22"/>
      <c r="C12" s="23"/>
      <c r="D12" s="23"/>
      <c r="E12" s="18"/>
      <c r="F12" s="23"/>
      <c r="G12" s="23"/>
      <c r="H12" s="23"/>
      <c r="I12" s="23"/>
      <c r="J12" s="23"/>
      <c r="K12" s="23"/>
      <c r="L12" s="23"/>
      <c r="M12" s="20" t="s">
        <v>16</v>
      </c>
      <c r="N12" s="23"/>
      <c r="O12" s="163"/>
      <c r="P12" s="163"/>
      <c r="Q12" s="23"/>
      <c r="R12" s="24"/>
    </row>
    <row r="13" spans="1:66" s="1" customFormat="1" ht="6.95" customHeight="1" x14ac:dyDescent="0.3"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</row>
    <row r="14" spans="1:66" s="1" customFormat="1" ht="14.45" customHeight="1" x14ac:dyDescent="0.3">
      <c r="B14" s="22"/>
      <c r="C14" s="23"/>
      <c r="D14" s="20" t="s">
        <v>17</v>
      </c>
      <c r="E14" s="23"/>
      <c r="F14" s="23"/>
      <c r="G14" s="23"/>
      <c r="H14" s="23"/>
      <c r="I14" s="23"/>
      <c r="J14" s="23"/>
      <c r="K14" s="23"/>
      <c r="L14" s="23"/>
      <c r="M14" s="20" t="s">
        <v>14</v>
      </c>
      <c r="N14" s="23"/>
      <c r="O14" s="163"/>
      <c r="P14" s="163"/>
      <c r="Q14" s="23"/>
      <c r="R14" s="24"/>
    </row>
    <row r="15" spans="1:66" s="1" customFormat="1" ht="18" customHeight="1" x14ac:dyDescent="0.3">
      <c r="B15" s="22"/>
      <c r="C15" s="23"/>
      <c r="D15" s="23"/>
      <c r="E15" s="18"/>
      <c r="F15" s="23"/>
      <c r="G15" s="23"/>
      <c r="H15" s="23"/>
      <c r="I15" s="23"/>
      <c r="J15" s="23"/>
      <c r="K15" s="23"/>
      <c r="L15" s="23"/>
      <c r="M15" s="20" t="s">
        <v>16</v>
      </c>
      <c r="N15" s="23"/>
      <c r="O15" s="163"/>
      <c r="P15" s="163"/>
      <c r="Q15" s="23"/>
      <c r="R15" s="24"/>
    </row>
    <row r="16" spans="1:66" s="1" customFormat="1" ht="6.95" customHeight="1" x14ac:dyDescent="0.3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</row>
    <row r="17" spans="2:18" s="1" customFormat="1" ht="14.45" customHeight="1" x14ac:dyDescent="0.3">
      <c r="B17" s="22"/>
      <c r="C17" s="23"/>
      <c r="D17" s="20" t="s">
        <v>18</v>
      </c>
      <c r="E17" s="23"/>
      <c r="F17" s="23"/>
      <c r="G17" s="23"/>
      <c r="H17" s="23"/>
      <c r="I17" s="23"/>
      <c r="J17" s="23"/>
      <c r="K17" s="23"/>
      <c r="L17" s="23"/>
      <c r="M17" s="20" t="s">
        <v>14</v>
      </c>
      <c r="N17" s="23"/>
      <c r="O17" s="163"/>
      <c r="P17" s="163"/>
      <c r="Q17" s="23"/>
      <c r="R17" s="24"/>
    </row>
    <row r="18" spans="2:18" s="1" customFormat="1" ht="18" customHeight="1" x14ac:dyDescent="0.3">
      <c r="B18" s="22"/>
      <c r="C18" s="23"/>
      <c r="D18" s="23"/>
      <c r="E18" s="18"/>
      <c r="F18" s="23"/>
      <c r="G18" s="23"/>
      <c r="H18" s="23"/>
      <c r="I18" s="23"/>
      <c r="J18" s="23"/>
      <c r="K18" s="23"/>
      <c r="L18" s="23"/>
      <c r="M18" s="20" t="s">
        <v>16</v>
      </c>
      <c r="N18" s="23"/>
      <c r="O18" s="163"/>
      <c r="P18" s="163"/>
      <c r="Q18" s="23"/>
      <c r="R18" s="24"/>
    </row>
    <row r="19" spans="2:18" s="1" customFormat="1" ht="6.95" customHeight="1" x14ac:dyDescent="0.3"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4"/>
    </row>
    <row r="20" spans="2:18" s="1" customFormat="1" ht="14.45" customHeight="1" x14ac:dyDescent="0.3">
      <c r="B20" s="22"/>
      <c r="C20" s="23"/>
      <c r="D20" s="20" t="s">
        <v>19</v>
      </c>
      <c r="E20" s="23"/>
      <c r="F20" s="23"/>
      <c r="G20" s="23"/>
      <c r="H20" s="23"/>
      <c r="I20" s="23"/>
      <c r="J20" s="23"/>
      <c r="K20" s="23"/>
      <c r="L20" s="23"/>
      <c r="M20" s="20" t="s">
        <v>14</v>
      </c>
      <c r="N20" s="23"/>
      <c r="O20" s="163"/>
      <c r="P20" s="163"/>
      <c r="Q20" s="23"/>
      <c r="R20" s="24"/>
    </row>
    <row r="21" spans="2:18" s="1" customFormat="1" ht="18" customHeight="1" x14ac:dyDescent="0.3">
      <c r="B21" s="22"/>
      <c r="C21" s="23"/>
      <c r="D21" s="23"/>
      <c r="E21" s="18"/>
      <c r="F21" s="23"/>
      <c r="G21" s="23"/>
      <c r="H21" s="23"/>
      <c r="I21" s="23"/>
      <c r="J21" s="23"/>
      <c r="K21" s="23"/>
      <c r="L21" s="23"/>
      <c r="M21" s="20" t="s">
        <v>16</v>
      </c>
      <c r="N21" s="23"/>
      <c r="O21" s="163"/>
      <c r="P21" s="163"/>
      <c r="Q21" s="23"/>
      <c r="R21" s="24"/>
    </row>
    <row r="22" spans="2:18" s="1" customFormat="1" ht="6.95" customHeight="1" x14ac:dyDescent="0.3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</row>
    <row r="23" spans="2:18" s="1" customFormat="1" ht="14.45" customHeight="1" x14ac:dyDescent="0.3">
      <c r="B23" s="22"/>
      <c r="C23" s="23"/>
      <c r="D23" s="20" t="s">
        <v>20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4"/>
    </row>
    <row r="24" spans="2:18" s="1" customFormat="1" ht="16.5" customHeight="1" x14ac:dyDescent="0.3">
      <c r="B24" s="22"/>
      <c r="C24" s="23"/>
      <c r="D24" s="23"/>
      <c r="E24" s="186" t="s">
        <v>1</v>
      </c>
      <c r="F24" s="186"/>
      <c r="G24" s="186"/>
      <c r="H24" s="186"/>
      <c r="I24" s="186"/>
      <c r="J24" s="186"/>
      <c r="K24" s="186"/>
      <c r="L24" s="186"/>
      <c r="M24" s="23"/>
      <c r="N24" s="23"/>
      <c r="O24" s="23"/>
      <c r="P24" s="23"/>
      <c r="Q24" s="23"/>
      <c r="R24" s="24"/>
    </row>
    <row r="25" spans="2:18" s="1" customFormat="1" ht="6.95" customHeight="1" x14ac:dyDescent="0.3"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</row>
    <row r="26" spans="2:18" s="1" customFormat="1" ht="6.95" customHeight="1" x14ac:dyDescent="0.3">
      <c r="B26" s="22"/>
      <c r="C26" s="23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3"/>
      <c r="R26" s="24"/>
    </row>
    <row r="27" spans="2:18" s="1" customFormat="1" ht="14.45" customHeight="1" x14ac:dyDescent="0.3">
      <c r="B27" s="22"/>
      <c r="C27" s="23"/>
      <c r="D27" s="53" t="s">
        <v>44</v>
      </c>
      <c r="E27" s="23"/>
      <c r="F27" s="23"/>
      <c r="G27" s="23"/>
      <c r="H27" s="23"/>
      <c r="I27" s="23"/>
      <c r="J27" s="23"/>
      <c r="K27" s="23"/>
      <c r="L27" s="23"/>
      <c r="M27" s="190">
        <f>N88</f>
        <v>0</v>
      </c>
      <c r="N27" s="190"/>
      <c r="O27" s="190"/>
      <c r="P27" s="190"/>
      <c r="Q27" s="23"/>
      <c r="R27" s="24"/>
    </row>
    <row r="28" spans="2:18" s="1" customFormat="1" ht="14.45" customHeight="1" x14ac:dyDescent="0.3">
      <c r="B28" s="22"/>
      <c r="C28" s="23"/>
      <c r="D28" s="21" t="s">
        <v>45</v>
      </c>
      <c r="E28" s="23"/>
      <c r="F28" s="23"/>
      <c r="G28" s="23"/>
      <c r="H28" s="23"/>
      <c r="I28" s="23"/>
      <c r="J28" s="23"/>
      <c r="K28" s="23"/>
      <c r="L28" s="23"/>
      <c r="M28" s="190">
        <f>N101</f>
        <v>0</v>
      </c>
      <c r="N28" s="190"/>
      <c r="O28" s="190"/>
      <c r="P28" s="190"/>
      <c r="Q28" s="23"/>
      <c r="R28" s="24"/>
    </row>
    <row r="29" spans="2:18" s="1" customFormat="1" ht="6.95" customHeight="1" x14ac:dyDescent="0.3"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4"/>
    </row>
    <row r="30" spans="2:18" s="1" customFormat="1" ht="25.35" customHeight="1" x14ac:dyDescent="0.3">
      <c r="B30" s="22"/>
      <c r="C30" s="23"/>
      <c r="D30" s="54" t="s">
        <v>21</v>
      </c>
      <c r="E30" s="23"/>
      <c r="F30" s="23"/>
      <c r="G30" s="23"/>
      <c r="H30" s="23"/>
      <c r="I30" s="23"/>
      <c r="J30" s="23"/>
      <c r="K30" s="23"/>
      <c r="L30" s="23"/>
      <c r="M30" s="191">
        <f>ROUND(M27+M28,2)</f>
        <v>0</v>
      </c>
      <c r="N30" s="174"/>
      <c r="O30" s="174"/>
      <c r="P30" s="174"/>
      <c r="Q30" s="23"/>
      <c r="R30" s="24"/>
    </row>
    <row r="31" spans="2:18" s="1" customFormat="1" ht="6.95" customHeight="1" x14ac:dyDescent="0.3">
      <c r="B31" s="22"/>
      <c r="C31" s="23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3"/>
      <c r="R31" s="24"/>
    </row>
    <row r="32" spans="2:18" s="1" customFormat="1" ht="14.45" customHeight="1" x14ac:dyDescent="0.3">
      <c r="B32" s="22"/>
      <c r="C32" s="23"/>
      <c r="D32" s="25" t="s">
        <v>22</v>
      </c>
      <c r="E32" s="25" t="s">
        <v>23</v>
      </c>
      <c r="F32" s="26">
        <v>0.2</v>
      </c>
      <c r="G32" s="55" t="s">
        <v>24</v>
      </c>
      <c r="H32" s="185">
        <f>ROUND((SUM(BE101:BE102)+SUM(BE120:BE322)), 2)</f>
        <v>0</v>
      </c>
      <c r="I32" s="174"/>
      <c r="J32" s="174"/>
      <c r="K32" s="23"/>
      <c r="L32" s="23"/>
      <c r="M32" s="185">
        <f>ROUND(ROUND((SUM(BE101:BE102)+SUM(BE120:BE322)), 2)*F32, 2)</f>
        <v>0</v>
      </c>
      <c r="N32" s="174"/>
      <c r="O32" s="174"/>
      <c r="P32" s="174"/>
      <c r="Q32" s="23"/>
      <c r="R32" s="24"/>
    </row>
    <row r="33" spans="2:18" s="1" customFormat="1" ht="14.45" customHeight="1" x14ac:dyDescent="0.3">
      <c r="B33" s="22"/>
      <c r="C33" s="23"/>
      <c r="D33" s="23"/>
      <c r="E33" s="25" t="s">
        <v>25</v>
      </c>
      <c r="F33" s="26">
        <v>0.2</v>
      </c>
      <c r="G33" s="55" t="s">
        <v>24</v>
      </c>
      <c r="H33" s="185">
        <f>ROUND((SUM(BF101:BF102)+SUM(BF120:BF322)), 2)</f>
        <v>0</v>
      </c>
      <c r="I33" s="174"/>
      <c r="J33" s="174"/>
      <c r="K33" s="23"/>
      <c r="L33" s="23"/>
      <c r="M33" s="185">
        <f>ROUND(ROUND((SUM(BF101:BF102)+SUM(BF120:BF322)), 2)*F33, 2)</f>
        <v>0</v>
      </c>
      <c r="N33" s="174"/>
      <c r="O33" s="174"/>
      <c r="P33" s="174"/>
      <c r="Q33" s="23"/>
      <c r="R33" s="24"/>
    </row>
    <row r="34" spans="2:18" s="1" customFormat="1" ht="14.45" hidden="1" customHeight="1" x14ac:dyDescent="0.3">
      <c r="B34" s="22"/>
      <c r="C34" s="23"/>
      <c r="D34" s="23"/>
      <c r="E34" s="25" t="s">
        <v>26</v>
      </c>
      <c r="F34" s="26">
        <v>0.2</v>
      </c>
      <c r="G34" s="55" t="s">
        <v>24</v>
      </c>
      <c r="H34" s="185">
        <f>ROUND((SUM(BG101:BG102)+SUM(BG120:BG322)), 2)</f>
        <v>0</v>
      </c>
      <c r="I34" s="174"/>
      <c r="J34" s="174"/>
      <c r="K34" s="23"/>
      <c r="L34" s="23"/>
      <c r="M34" s="185">
        <v>0</v>
      </c>
      <c r="N34" s="174"/>
      <c r="O34" s="174"/>
      <c r="P34" s="174"/>
      <c r="Q34" s="23"/>
      <c r="R34" s="24"/>
    </row>
    <row r="35" spans="2:18" s="1" customFormat="1" ht="14.45" hidden="1" customHeight="1" x14ac:dyDescent="0.3">
      <c r="B35" s="22"/>
      <c r="C35" s="23"/>
      <c r="D35" s="23"/>
      <c r="E35" s="25" t="s">
        <v>27</v>
      </c>
      <c r="F35" s="26">
        <v>0.2</v>
      </c>
      <c r="G35" s="55" t="s">
        <v>24</v>
      </c>
      <c r="H35" s="185">
        <f>ROUND((SUM(BH101:BH102)+SUM(BH120:BH322)), 2)</f>
        <v>0</v>
      </c>
      <c r="I35" s="174"/>
      <c r="J35" s="174"/>
      <c r="K35" s="23"/>
      <c r="L35" s="23"/>
      <c r="M35" s="185">
        <v>0</v>
      </c>
      <c r="N35" s="174"/>
      <c r="O35" s="174"/>
      <c r="P35" s="174"/>
      <c r="Q35" s="23"/>
      <c r="R35" s="24"/>
    </row>
    <row r="36" spans="2:18" s="1" customFormat="1" ht="14.45" hidden="1" customHeight="1" x14ac:dyDescent="0.3">
      <c r="B36" s="22"/>
      <c r="C36" s="23"/>
      <c r="D36" s="23"/>
      <c r="E36" s="25" t="s">
        <v>28</v>
      </c>
      <c r="F36" s="26">
        <v>0</v>
      </c>
      <c r="G36" s="55" t="s">
        <v>24</v>
      </c>
      <c r="H36" s="185">
        <f>ROUND((SUM(BI101:BI102)+SUM(BI120:BI322)), 2)</f>
        <v>0</v>
      </c>
      <c r="I36" s="174"/>
      <c r="J36" s="174"/>
      <c r="K36" s="23"/>
      <c r="L36" s="23"/>
      <c r="M36" s="185">
        <v>0</v>
      </c>
      <c r="N36" s="174"/>
      <c r="O36" s="174"/>
      <c r="P36" s="174"/>
      <c r="Q36" s="23"/>
      <c r="R36" s="24"/>
    </row>
    <row r="37" spans="2:18" s="1" customFormat="1" ht="6.95" customHeight="1" x14ac:dyDescent="0.3"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4"/>
    </row>
    <row r="38" spans="2:18" s="1" customFormat="1" ht="25.35" customHeight="1" x14ac:dyDescent="0.3">
      <c r="B38" s="22"/>
      <c r="C38" s="51"/>
      <c r="D38" s="56" t="s">
        <v>29</v>
      </c>
      <c r="E38" s="44"/>
      <c r="F38" s="44"/>
      <c r="G38" s="57" t="s">
        <v>30</v>
      </c>
      <c r="H38" s="58" t="s">
        <v>31</v>
      </c>
      <c r="I38" s="44"/>
      <c r="J38" s="44"/>
      <c r="K38" s="44"/>
      <c r="L38" s="180">
        <f>SUM(M30:M36)</f>
        <v>0</v>
      </c>
      <c r="M38" s="180"/>
      <c r="N38" s="180"/>
      <c r="O38" s="180"/>
      <c r="P38" s="181"/>
      <c r="Q38" s="51"/>
      <c r="R38" s="24"/>
    </row>
    <row r="39" spans="2:18" s="1" customFormat="1" ht="14.45" customHeight="1" x14ac:dyDescent="0.3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4"/>
    </row>
    <row r="40" spans="2:18" s="1" customFormat="1" ht="14.45" customHeight="1" x14ac:dyDescent="0.3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4"/>
    </row>
    <row r="41" spans="2:18" x14ac:dyDescent="0.3">
      <c r="B41" s="15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6"/>
    </row>
    <row r="42" spans="2:18" x14ac:dyDescent="0.3">
      <c r="B42" s="15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6"/>
    </row>
    <row r="43" spans="2:18" x14ac:dyDescent="0.3">
      <c r="B43" s="15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6"/>
    </row>
    <row r="44" spans="2:18" x14ac:dyDescent="0.3">
      <c r="B44" s="15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6"/>
    </row>
    <row r="45" spans="2:18" x14ac:dyDescent="0.3">
      <c r="B45" s="15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6"/>
    </row>
    <row r="46" spans="2:18" x14ac:dyDescent="0.3">
      <c r="B46" s="15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6"/>
    </row>
    <row r="47" spans="2:18" x14ac:dyDescent="0.3">
      <c r="B47" s="15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6"/>
    </row>
    <row r="48" spans="2:18" x14ac:dyDescent="0.3">
      <c r="B48" s="15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6"/>
    </row>
    <row r="49" spans="2:18" x14ac:dyDescent="0.3">
      <c r="B49" s="15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6"/>
    </row>
    <row r="50" spans="2:18" s="1" customFormat="1" ht="15" x14ac:dyDescent="0.3">
      <c r="B50" s="22"/>
      <c r="C50" s="23"/>
      <c r="D50" s="28"/>
      <c r="E50" s="29"/>
      <c r="F50" s="29"/>
      <c r="G50" s="29"/>
      <c r="H50" s="30"/>
      <c r="I50" s="23"/>
      <c r="J50" s="28"/>
      <c r="K50" s="29"/>
      <c r="L50" s="29"/>
      <c r="M50" s="29"/>
      <c r="N50" s="29"/>
      <c r="O50" s="29"/>
      <c r="P50" s="30"/>
      <c r="Q50" s="23"/>
      <c r="R50" s="24"/>
    </row>
    <row r="51" spans="2:18" x14ac:dyDescent="0.3">
      <c r="B51" s="15"/>
      <c r="C51" s="17"/>
      <c r="D51" s="31"/>
      <c r="E51" s="17"/>
      <c r="F51" s="17"/>
      <c r="G51" s="17"/>
      <c r="H51" s="32"/>
      <c r="I51" s="17"/>
      <c r="J51" s="31"/>
      <c r="K51" s="17"/>
      <c r="L51" s="17"/>
      <c r="M51" s="17"/>
      <c r="N51" s="17"/>
      <c r="O51" s="17"/>
      <c r="P51" s="32"/>
      <c r="Q51" s="17"/>
      <c r="R51" s="16"/>
    </row>
    <row r="52" spans="2:18" x14ac:dyDescent="0.3">
      <c r="B52" s="15"/>
      <c r="C52" s="17"/>
      <c r="D52" s="31"/>
      <c r="E52" s="17"/>
      <c r="F52" s="17"/>
      <c r="G52" s="17"/>
      <c r="H52" s="32"/>
      <c r="I52" s="17"/>
      <c r="J52" s="31"/>
      <c r="K52" s="17"/>
      <c r="L52" s="17"/>
      <c r="M52" s="17"/>
      <c r="N52" s="17"/>
      <c r="O52" s="17"/>
      <c r="P52" s="32"/>
      <c r="Q52" s="17"/>
      <c r="R52" s="16"/>
    </row>
    <row r="53" spans="2:18" x14ac:dyDescent="0.3">
      <c r="B53" s="15"/>
      <c r="C53" s="17"/>
      <c r="D53" s="31"/>
      <c r="E53" s="17"/>
      <c r="F53" s="17"/>
      <c r="G53" s="17"/>
      <c r="H53" s="32"/>
      <c r="I53" s="17"/>
      <c r="J53" s="31"/>
      <c r="K53" s="17"/>
      <c r="L53" s="17"/>
      <c r="M53" s="17"/>
      <c r="N53" s="17"/>
      <c r="O53" s="17"/>
      <c r="P53" s="32"/>
      <c r="Q53" s="17"/>
      <c r="R53" s="16"/>
    </row>
    <row r="54" spans="2:18" x14ac:dyDescent="0.3">
      <c r="B54" s="15"/>
      <c r="C54" s="17"/>
      <c r="D54" s="31"/>
      <c r="E54" s="17"/>
      <c r="F54" s="17"/>
      <c r="G54" s="17"/>
      <c r="H54" s="32"/>
      <c r="I54" s="17"/>
      <c r="J54" s="31"/>
      <c r="K54" s="17"/>
      <c r="L54" s="17"/>
      <c r="M54" s="17"/>
      <c r="N54" s="17"/>
      <c r="O54" s="17"/>
      <c r="P54" s="32"/>
      <c r="Q54" s="17"/>
      <c r="R54" s="16"/>
    </row>
    <row r="55" spans="2:18" x14ac:dyDescent="0.3">
      <c r="B55" s="15"/>
      <c r="C55" s="17"/>
      <c r="D55" s="31"/>
      <c r="E55" s="17"/>
      <c r="F55" s="17"/>
      <c r="G55" s="17"/>
      <c r="H55" s="32"/>
      <c r="I55" s="17"/>
      <c r="J55" s="31"/>
      <c r="K55" s="17"/>
      <c r="L55" s="17"/>
      <c r="M55" s="17"/>
      <c r="N55" s="17"/>
      <c r="O55" s="17"/>
      <c r="P55" s="32"/>
      <c r="Q55" s="17"/>
      <c r="R55" s="16"/>
    </row>
    <row r="56" spans="2:18" x14ac:dyDescent="0.3">
      <c r="B56" s="15"/>
      <c r="C56" s="17"/>
      <c r="D56" s="31"/>
      <c r="E56" s="17"/>
      <c r="F56" s="17"/>
      <c r="G56" s="17"/>
      <c r="H56" s="32"/>
      <c r="I56" s="17"/>
      <c r="J56" s="31"/>
      <c r="K56" s="17"/>
      <c r="L56" s="17"/>
      <c r="M56" s="17"/>
      <c r="N56" s="17"/>
      <c r="O56" s="17"/>
      <c r="P56" s="32"/>
      <c r="Q56" s="17"/>
      <c r="R56" s="16"/>
    </row>
    <row r="57" spans="2:18" x14ac:dyDescent="0.3">
      <c r="B57" s="15"/>
      <c r="C57" s="17"/>
      <c r="D57" s="31"/>
      <c r="E57" s="17"/>
      <c r="F57" s="17"/>
      <c r="G57" s="17"/>
      <c r="H57" s="32"/>
      <c r="I57" s="17"/>
      <c r="J57" s="31"/>
      <c r="K57" s="17"/>
      <c r="L57" s="17"/>
      <c r="M57" s="17"/>
      <c r="N57" s="17"/>
      <c r="O57" s="17"/>
      <c r="P57" s="32"/>
      <c r="Q57" s="17"/>
      <c r="R57" s="16"/>
    </row>
    <row r="58" spans="2:18" x14ac:dyDescent="0.3">
      <c r="B58" s="15"/>
      <c r="C58" s="17"/>
      <c r="D58" s="31"/>
      <c r="E58" s="17"/>
      <c r="F58" s="17"/>
      <c r="G58" s="17"/>
      <c r="H58" s="32"/>
      <c r="I58" s="17"/>
      <c r="J58" s="31"/>
      <c r="K58" s="17"/>
      <c r="L58" s="17"/>
      <c r="M58" s="17"/>
      <c r="N58" s="17"/>
      <c r="O58" s="17"/>
      <c r="P58" s="32"/>
      <c r="Q58" s="17"/>
      <c r="R58" s="16"/>
    </row>
    <row r="59" spans="2:18" s="1" customFormat="1" ht="15" x14ac:dyDescent="0.3">
      <c r="B59" s="22"/>
      <c r="C59" s="23"/>
      <c r="D59" s="33"/>
      <c r="E59" s="34"/>
      <c r="F59" s="34"/>
      <c r="G59" s="35"/>
      <c r="H59" s="36"/>
      <c r="I59" s="23"/>
      <c r="J59" s="33"/>
      <c r="K59" s="34"/>
      <c r="L59" s="34"/>
      <c r="M59" s="34"/>
      <c r="N59" s="35"/>
      <c r="O59" s="34"/>
      <c r="P59" s="36"/>
      <c r="Q59" s="23"/>
      <c r="R59" s="24"/>
    </row>
    <row r="60" spans="2:18" x14ac:dyDescent="0.3">
      <c r="B60" s="15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6"/>
    </row>
    <row r="61" spans="2:18" s="1" customFormat="1" ht="15" x14ac:dyDescent="0.3">
      <c r="B61" s="22"/>
      <c r="C61" s="23"/>
      <c r="D61" s="28"/>
      <c r="E61" s="29"/>
      <c r="F61" s="29"/>
      <c r="G61" s="29"/>
      <c r="H61" s="30"/>
      <c r="I61" s="23"/>
      <c r="J61" s="28"/>
      <c r="K61" s="29"/>
      <c r="L61" s="29"/>
      <c r="M61" s="29"/>
      <c r="N61" s="29"/>
      <c r="O61" s="29"/>
      <c r="P61" s="30"/>
      <c r="Q61" s="23"/>
      <c r="R61" s="24"/>
    </row>
    <row r="62" spans="2:18" x14ac:dyDescent="0.3">
      <c r="B62" s="15"/>
      <c r="C62" s="17"/>
      <c r="D62" s="31"/>
      <c r="E62" s="17"/>
      <c r="F62" s="17"/>
      <c r="G62" s="17"/>
      <c r="H62" s="32"/>
      <c r="I62" s="17"/>
      <c r="J62" s="31"/>
      <c r="K62" s="17"/>
      <c r="L62" s="17"/>
      <c r="M62" s="17"/>
      <c r="N62" s="17"/>
      <c r="O62" s="17"/>
      <c r="P62" s="32"/>
      <c r="Q62" s="17"/>
      <c r="R62" s="16"/>
    </row>
    <row r="63" spans="2:18" x14ac:dyDescent="0.3">
      <c r="B63" s="15"/>
      <c r="C63" s="17"/>
      <c r="D63" s="31"/>
      <c r="E63" s="17"/>
      <c r="F63" s="17"/>
      <c r="G63" s="17"/>
      <c r="H63" s="32"/>
      <c r="I63" s="17"/>
      <c r="J63" s="31"/>
      <c r="K63" s="17"/>
      <c r="L63" s="17"/>
      <c r="M63" s="17"/>
      <c r="N63" s="17"/>
      <c r="O63" s="17"/>
      <c r="P63" s="32"/>
      <c r="Q63" s="17"/>
      <c r="R63" s="16"/>
    </row>
    <row r="64" spans="2:18" x14ac:dyDescent="0.3">
      <c r="B64" s="15"/>
      <c r="C64" s="17"/>
      <c r="D64" s="31"/>
      <c r="E64" s="17"/>
      <c r="F64" s="17"/>
      <c r="G64" s="17"/>
      <c r="H64" s="32"/>
      <c r="I64" s="17"/>
      <c r="J64" s="31"/>
      <c r="K64" s="17"/>
      <c r="L64" s="17"/>
      <c r="M64" s="17"/>
      <c r="N64" s="17"/>
      <c r="O64" s="17"/>
      <c r="P64" s="32"/>
      <c r="Q64" s="17"/>
      <c r="R64" s="16"/>
    </row>
    <row r="65" spans="2:18" x14ac:dyDescent="0.3">
      <c r="B65" s="15"/>
      <c r="C65" s="17"/>
      <c r="D65" s="31"/>
      <c r="E65" s="17"/>
      <c r="F65" s="17"/>
      <c r="G65" s="17"/>
      <c r="H65" s="32"/>
      <c r="I65" s="17"/>
      <c r="J65" s="31"/>
      <c r="K65" s="17"/>
      <c r="L65" s="17"/>
      <c r="M65" s="17"/>
      <c r="N65" s="17"/>
      <c r="O65" s="17"/>
      <c r="P65" s="32"/>
      <c r="Q65" s="17"/>
      <c r="R65" s="16"/>
    </row>
    <row r="66" spans="2:18" x14ac:dyDescent="0.3">
      <c r="B66" s="15"/>
      <c r="C66" s="17"/>
      <c r="D66" s="31"/>
      <c r="E66" s="17"/>
      <c r="F66" s="17"/>
      <c r="G66" s="17"/>
      <c r="H66" s="32"/>
      <c r="I66" s="17"/>
      <c r="J66" s="31"/>
      <c r="K66" s="17"/>
      <c r="L66" s="17"/>
      <c r="M66" s="17"/>
      <c r="N66" s="17"/>
      <c r="O66" s="17"/>
      <c r="P66" s="32"/>
      <c r="Q66" s="17"/>
      <c r="R66" s="16"/>
    </row>
    <row r="67" spans="2:18" x14ac:dyDescent="0.3">
      <c r="B67" s="15"/>
      <c r="C67" s="17"/>
      <c r="D67" s="31"/>
      <c r="E67" s="17"/>
      <c r="F67" s="17"/>
      <c r="G67" s="17"/>
      <c r="H67" s="32"/>
      <c r="I67" s="17"/>
      <c r="J67" s="31"/>
      <c r="K67" s="17"/>
      <c r="L67" s="17"/>
      <c r="M67" s="17"/>
      <c r="N67" s="17"/>
      <c r="O67" s="17"/>
      <c r="P67" s="32"/>
      <c r="Q67" s="17"/>
      <c r="R67" s="16"/>
    </row>
    <row r="68" spans="2:18" x14ac:dyDescent="0.3">
      <c r="B68" s="15"/>
      <c r="C68" s="17"/>
      <c r="D68" s="31"/>
      <c r="E68" s="17"/>
      <c r="F68" s="17"/>
      <c r="G68" s="17"/>
      <c r="H68" s="32"/>
      <c r="I68" s="17"/>
      <c r="J68" s="31"/>
      <c r="K68" s="17"/>
      <c r="L68" s="17"/>
      <c r="M68" s="17"/>
      <c r="N68" s="17"/>
      <c r="O68" s="17"/>
      <c r="P68" s="32"/>
      <c r="Q68" s="17"/>
      <c r="R68" s="16"/>
    </row>
    <row r="69" spans="2:18" x14ac:dyDescent="0.3">
      <c r="B69" s="15"/>
      <c r="C69" s="17"/>
      <c r="D69" s="31"/>
      <c r="E69" s="17"/>
      <c r="F69" s="17"/>
      <c r="G69" s="17"/>
      <c r="H69" s="32"/>
      <c r="I69" s="17"/>
      <c r="J69" s="31"/>
      <c r="K69" s="17"/>
      <c r="L69" s="17"/>
      <c r="M69" s="17"/>
      <c r="N69" s="17"/>
      <c r="O69" s="17"/>
      <c r="P69" s="32"/>
      <c r="Q69" s="17"/>
      <c r="R69" s="16"/>
    </row>
    <row r="70" spans="2:18" s="1" customFormat="1" ht="15" x14ac:dyDescent="0.3">
      <c r="B70" s="22"/>
      <c r="C70" s="23"/>
      <c r="D70" s="33"/>
      <c r="E70" s="34"/>
      <c r="F70" s="34"/>
      <c r="G70" s="35"/>
      <c r="H70" s="36"/>
      <c r="I70" s="23"/>
      <c r="J70" s="33"/>
      <c r="K70" s="34"/>
      <c r="L70" s="34"/>
      <c r="M70" s="34"/>
      <c r="N70" s="35"/>
      <c r="O70" s="34"/>
      <c r="P70" s="36"/>
      <c r="Q70" s="23"/>
      <c r="R70" s="24"/>
    </row>
    <row r="71" spans="2:18" s="1" customFormat="1" ht="14.45" customHeight="1" x14ac:dyDescent="0.3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9"/>
    </row>
    <row r="75" spans="2:18" s="1" customFormat="1" ht="6.95" customHeight="1" x14ac:dyDescent="0.3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2"/>
    </row>
    <row r="76" spans="2:18" s="1" customFormat="1" ht="36.950000000000003" customHeight="1" x14ac:dyDescent="0.3">
      <c r="B76" s="22"/>
      <c r="C76" s="173" t="s">
        <v>857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24"/>
    </row>
    <row r="77" spans="2:18" s="1" customFormat="1" ht="6.95" customHeight="1" x14ac:dyDescent="0.3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4"/>
    </row>
    <row r="78" spans="2:18" s="1" customFormat="1" ht="30" customHeight="1" x14ac:dyDescent="0.3">
      <c r="B78" s="22"/>
      <c r="C78" s="20" t="s">
        <v>7</v>
      </c>
      <c r="D78" s="23"/>
      <c r="E78" s="23"/>
      <c r="F78" s="175">
        <f>F6</f>
        <v>0</v>
      </c>
      <c r="G78" s="176"/>
      <c r="H78" s="176"/>
      <c r="I78" s="176"/>
      <c r="J78" s="176"/>
      <c r="K78" s="176"/>
      <c r="L78" s="176"/>
      <c r="M78" s="176"/>
      <c r="N78" s="176"/>
      <c r="O78" s="176"/>
      <c r="P78" s="176"/>
      <c r="Q78" s="23"/>
      <c r="R78" s="24"/>
    </row>
    <row r="79" spans="2:18" s="1" customFormat="1" ht="36.950000000000003" customHeight="1" x14ac:dyDescent="0.3">
      <c r="B79" s="22"/>
      <c r="C79" s="43" t="s">
        <v>43</v>
      </c>
      <c r="D79" s="23"/>
      <c r="E79" s="23"/>
      <c r="F79" s="177" t="str">
        <f>F7</f>
        <v>SO 01 ADMINISTRATÍVNY OBJEKT - 1.4 vykurovanie</v>
      </c>
      <c r="G79" s="174"/>
      <c r="H79" s="174"/>
      <c r="I79" s="174"/>
      <c r="J79" s="174"/>
      <c r="K79" s="174"/>
      <c r="L79" s="174"/>
      <c r="M79" s="174"/>
      <c r="N79" s="174"/>
      <c r="O79" s="174"/>
      <c r="P79" s="174"/>
      <c r="Q79" s="23"/>
      <c r="R79" s="24"/>
    </row>
    <row r="80" spans="2:18" s="1" customFormat="1" ht="6.95" customHeight="1" x14ac:dyDescent="0.3">
      <c r="B80" s="22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4"/>
    </row>
    <row r="81" spans="2:47" s="1" customFormat="1" ht="18" customHeight="1" x14ac:dyDescent="0.3">
      <c r="B81" s="22"/>
      <c r="C81" s="20" t="s">
        <v>10</v>
      </c>
      <c r="D81" s="23"/>
      <c r="E81" s="23"/>
      <c r="F81" s="18" t="str">
        <f>F9</f>
        <v xml:space="preserve">London, 25 Kensington Palace Gardens </v>
      </c>
      <c r="G81" s="23"/>
      <c r="H81" s="23"/>
      <c r="I81" s="23"/>
      <c r="J81" s="23"/>
      <c r="K81" s="20" t="s">
        <v>12</v>
      </c>
      <c r="L81" s="23"/>
      <c r="M81" s="178" t="str">
        <f>IF(O9="","",O9)</f>
        <v/>
      </c>
      <c r="N81" s="178"/>
      <c r="O81" s="178"/>
      <c r="P81" s="178"/>
      <c r="Q81" s="23"/>
      <c r="R81" s="24"/>
    </row>
    <row r="82" spans="2:47" s="1" customFormat="1" ht="6.95" customHeight="1" x14ac:dyDescent="0.3"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4"/>
    </row>
    <row r="83" spans="2:47" s="1" customFormat="1" ht="15" x14ac:dyDescent="0.3">
      <c r="B83" s="22"/>
      <c r="C83" s="20" t="s">
        <v>13</v>
      </c>
      <c r="D83" s="23"/>
      <c r="E83" s="23"/>
      <c r="F83" s="18">
        <f>E12</f>
        <v>0</v>
      </c>
      <c r="G83" s="23"/>
      <c r="H83" s="23"/>
      <c r="I83" s="23"/>
      <c r="J83" s="23"/>
      <c r="K83" s="20" t="s">
        <v>18</v>
      </c>
      <c r="L83" s="23"/>
      <c r="M83" s="163">
        <f>E18</f>
        <v>0</v>
      </c>
      <c r="N83" s="163"/>
      <c r="O83" s="163"/>
      <c r="P83" s="163"/>
      <c r="Q83" s="163"/>
      <c r="R83" s="24"/>
    </row>
    <row r="84" spans="2:47" s="1" customFormat="1" ht="14.45" customHeight="1" x14ac:dyDescent="0.3">
      <c r="B84" s="22"/>
      <c r="C84" s="20" t="s">
        <v>17</v>
      </c>
      <c r="D84" s="23"/>
      <c r="E84" s="23"/>
      <c r="F84" s="18" t="str">
        <f>IF(E15="","",E15)</f>
        <v/>
      </c>
      <c r="G84" s="23"/>
      <c r="H84" s="23"/>
      <c r="I84" s="23"/>
      <c r="J84" s="23"/>
      <c r="K84" s="20" t="s">
        <v>19</v>
      </c>
      <c r="L84" s="23"/>
      <c r="M84" s="163">
        <f>E21</f>
        <v>0</v>
      </c>
      <c r="N84" s="163"/>
      <c r="O84" s="163"/>
      <c r="P84" s="163"/>
      <c r="Q84" s="163"/>
      <c r="R84" s="24"/>
    </row>
    <row r="85" spans="2:47" s="1" customFormat="1" ht="10.35" customHeight="1" x14ac:dyDescent="0.3">
      <c r="B85" s="22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4"/>
    </row>
    <row r="86" spans="2:47" s="1" customFormat="1" ht="29.25" customHeight="1" x14ac:dyDescent="0.3">
      <c r="B86" s="22"/>
      <c r="C86" s="183" t="s">
        <v>46</v>
      </c>
      <c r="D86" s="184"/>
      <c r="E86" s="184"/>
      <c r="F86" s="184"/>
      <c r="G86" s="184"/>
      <c r="H86" s="51"/>
      <c r="I86" s="51"/>
      <c r="J86" s="51"/>
      <c r="K86" s="51"/>
      <c r="L86" s="51"/>
      <c r="M86" s="51"/>
      <c r="N86" s="183" t="s">
        <v>47</v>
      </c>
      <c r="O86" s="184"/>
      <c r="P86" s="184"/>
      <c r="Q86" s="184"/>
      <c r="R86" s="24"/>
    </row>
    <row r="87" spans="2:47" s="1" customFormat="1" ht="10.35" customHeight="1" x14ac:dyDescent="0.3">
      <c r="B87" s="22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4"/>
    </row>
    <row r="88" spans="2:47" s="1" customFormat="1" ht="29.25" customHeight="1" x14ac:dyDescent="0.3">
      <c r="B88" s="22"/>
      <c r="C88" s="59" t="s">
        <v>48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179">
        <f>N120</f>
        <v>0</v>
      </c>
      <c r="O88" s="170"/>
      <c r="P88" s="170"/>
      <c r="Q88" s="170"/>
      <c r="R88" s="24"/>
      <c r="AU88" s="11" t="s">
        <v>49</v>
      </c>
    </row>
    <row r="89" spans="2:47" s="2" customFormat="1" ht="24.95" customHeight="1" x14ac:dyDescent="0.3">
      <c r="B89" s="60"/>
      <c r="C89" s="61"/>
      <c r="D89" s="62" t="s">
        <v>50</v>
      </c>
      <c r="E89" s="61"/>
      <c r="F89" s="61"/>
      <c r="G89" s="61"/>
      <c r="H89" s="61"/>
      <c r="I89" s="61"/>
      <c r="J89" s="61"/>
      <c r="K89" s="61"/>
      <c r="L89" s="61"/>
      <c r="M89" s="61"/>
      <c r="N89" s="168">
        <f>N121</f>
        <v>0</v>
      </c>
      <c r="O89" s="169"/>
      <c r="P89" s="169"/>
      <c r="Q89" s="169"/>
      <c r="R89" s="63"/>
    </row>
    <row r="90" spans="2:47" s="3" customFormat="1" ht="19.899999999999999" customHeight="1" x14ac:dyDescent="0.3">
      <c r="B90" s="64"/>
      <c r="C90" s="65"/>
      <c r="D90" s="66" t="s">
        <v>51</v>
      </c>
      <c r="E90" s="65"/>
      <c r="F90" s="65"/>
      <c r="G90" s="65"/>
      <c r="H90" s="65"/>
      <c r="I90" s="65"/>
      <c r="J90" s="65"/>
      <c r="K90" s="65"/>
      <c r="L90" s="65"/>
      <c r="M90" s="65"/>
      <c r="N90" s="166">
        <f>N122</f>
        <v>0</v>
      </c>
      <c r="O90" s="167"/>
      <c r="P90" s="167"/>
      <c r="Q90" s="167"/>
      <c r="R90" s="67"/>
    </row>
    <row r="91" spans="2:47" s="3" customFormat="1" ht="19.899999999999999" customHeight="1" x14ac:dyDescent="0.3">
      <c r="B91" s="64"/>
      <c r="C91" s="65"/>
      <c r="D91" s="66" t="s">
        <v>52</v>
      </c>
      <c r="E91" s="65"/>
      <c r="F91" s="65"/>
      <c r="G91" s="65"/>
      <c r="H91" s="65"/>
      <c r="I91" s="65"/>
      <c r="J91" s="65"/>
      <c r="K91" s="65"/>
      <c r="L91" s="65"/>
      <c r="M91" s="65"/>
      <c r="N91" s="166">
        <f>N124</f>
        <v>0</v>
      </c>
      <c r="O91" s="167"/>
      <c r="P91" s="167"/>
      <c r="Q91" s="167"/>
      <c r="R91" s="67"/>
    </row>
    <row r="92" spans="2:47" s="2" customFormat="1" ht="24.95" customHeight="1" x14ac:dyDescent="0.3">
      <c r="B92" s="60"/>
      <c r="C92" s="61"/>
      <c r="D92" s="62" t="s">
        <v>53</v>
      </c>
      <c r="E92" s="61"/>
      <c r="F92" s="61"/>
      <c r="G92" s="61"/>
      <c r="H92" s="61"/>
      <c r="I92" s="61"/>
      <c r="J92" s="61"/>
      <c r="K92" s="61"/>
      <c r="L92" s="61"/>
      <c r="M92" s="61"/>
      <c r="N92" s="168">
        <f>N127</f>
        <v>0</v>
      </c>
      <c r="O92" s="169"/>
      <c r="P92" s="169"/>
      <c r="Q92" s="169"/>
      <c r="R92" s="63"/>
    </row>
    <row r="93" spans="2:47" s="3" customFormat="1" ht="19.899999999999999" customHeight="1" x14ac:dyDescent="0.3">
      <c r="B93" s="64"/>
      <c r="C93" s="65"/>
      <c r="D93" s="66" t="s">
        <v>54</v>
      </c>
      <c r="E93" s="65"/>
      <c r="F93" s="65"/>
      <c r="G93" s="65"/>
      <c r="H93" s="65"/>
      <c r="I93" s="65"/>
      <c r="J93" s="65"/>
      <c r="K93" s="65"/>
      <c r="L93" s="65"/>
      <c r="M93" s="65"/>
      <c r="N93" s="166">
        <f>N128</f>
        <v>0</v>
      </c>
      <c r="O93" s="167"/>
      <c r="P93" s="167"/>
      <c r="Q93" s="167"/>
      <c r="R93" s="67"/>
    </row>
    <row r="94" spans="2:47" s="3" customFormat="1" ht="19.899999999999999" customHeight="1" x14ac:dyDescent="0.3">
      <c r="B94" s="64"/>
      <c r="C94" s="65"/>
      <c r="D94" s="66" t="s">
        <v>55</v>
      </c>
      <c r="E94" s="65"/>
      <c r="F94" s="65"/>
      <c r="G94" s="65"/>
      <c r="H94" s="65"/>
      <c r="I94" s="65"/>
      <c r="J94" s="65"/>
      <c r="K94" s="65"/>
      <c r="L94" s="65"/>
      <c r="M94" s="65"/>
      <c r="N94" s="166">
        <f>N143</f>
        <v>0</v>
      </c>
      <c r="O94" s="167"/>
      <c r="P94" s="167"/>
      <c r="Q94" s="167"/>
      <c r="R94" s="67"/>
    </row>
    <row r="95" spans="2:47" s="3" customFormat="1" ht="19.899999999999999" customHeight="1" x14ac:dyDescent="0.3">
      <c r="B95" s="64"/>
      <c r="C95" s="65"/>
      <c r="D95" s="66" t="s">
        <v>56</v>
      </c>
      <c r="E95" s="65"/>
      <c r="F95" s="65"/>
      <c r="G95" s="65"/>
      <c r="H95" s="65"/>
      <c r="I95" s="65"/>
      <c r="J95" s="65"/>
      <c r="K95" s="65"/>
      <c r="L95" s="65"/>
      <c r="M95" s="65"/>
      <c r="N95" s="166">
        <f>N185</f>
        <v>0</v>
      </c>
      <c r="O95" s="167"/>
      <c r="P95" s="167"/>
      <c r="Q95" s="167"/>
      <c r="R95" s="67"/>
    </row>
    <row r="96" spans="2:47" s="3" customFormat="1" ht="19.899999999999999" customHeight="1" x14ac:dyDescent="0.3">
      <c r="B96" s="64"/>
      <c r="C96" s="65"/>
      <c r="D96" s="66" t="s">
        <v>57</v>
      </c>
      <c r="E96" s="65"/>
      <c r="F96" s="65"/>
      <c r="G96" s="65"/>
      <c r="H96" s="65"/>
      <c r="I96" s="65"/>
      <c r="J96" s="65"/>
      <c r="K96" s="65"/>
      <c r="L96" s="65"/>
      <c r="M96" s="65"/>
      <c r="N96" s="166">
        <f>N201</f>
        <v>0</v>
      </c>
      <c r="O96" s="167"/>
      <c r="P96" s="167"/>
      <c r="Q96" s="167"/>
      <c r="R96" s="67"/>
    </row>
    <row r="97" spans="2:21" s="3" customFormat="1" ht="19.899999999999999" customHeight="1" x14ac:dyDescent="0.3">
      <c r="B97" s="64"/>
      <c r="C97" s="65"/>
      <c r="D97" s="66" t="s">
        <v>58</v>
      </c>
      <c r="E97" s="65"/>
      <c r="F97" s="65"/>
      <c r="G97" s="65"/>
      <c r="H97" s="65"/>
      <c r="I97" s="65"/>
      <c r="J97" s="65"/>
      <c r="K97" s="65"/>
      <c r="L97" s="65"/>
      <c r="M97" s="65"/>
      <c r="N97" s="166">
        <f>N252</f>
        <v>0</v>
      </c>
      <c r="O97" s="167"/>
      <c r="P97" s="167"/>
      <c r="Q97" s="167"/>
      <c r="R97" s="67"/>
    </row>
    <row r="98" spans="2:21" s="3" customFormat="1" ht="19.899999999999999" customHeight="1" x14ac:dyDescent="0.3">
      <c r="B98" s="64"/>
      <c r="C98" s="65"/>
      <c r="D98" s="66" t="s">
        <v>59</v>
      </c>
      <c r="E98" s="65"/>
      <c r="F98" s="65"/>
      <c r="G98" s="65"/>
      <c r="H98" s="65"/>
      <c r="I98" s="65"/>
      <c r="J98" s="65"/>
      <c r="K98" s="65"/>
      <c r="L98" s="65"/>
      <c r="M98" s="65"/>
      <c r="N98" s="166">
        <f>N261</f>
        <v>0</v>
      </c>
      <c r="O98" s="167"/>
      <c r="P98" s="167"/>
      <c r="Q98" s="167"/>
      <c r="R98" s="67"/>
    </row>
    <row r="99" spans="2:21" s="2" customFormat="1" ht="24.95" customHeight="1" x14ac:dyDescent="0.3">
      <c r="B99" s="60"/>
      <c r="C99" s="61"/>
      <c r="D99" s="62" t="s">
        <v>60</v>
      </c>
      <c r="E99" s="61"/>
      <c r="F99" s="61"/>
      <c r="G99" s="61"/>
      <c r="H99" s="61"/>
      <c r="I99" s="61"/>
      <c r="J99" s="61"/>
      <c r="K99" s="61"/>
      <c r="L99" s="61"/>
      <c r="M99" s="61"/>
      <c r="N99" s="168">
        <f>N320</f>
        <v>0</v>
      </c>
      <c r="O99" s="169"/>
      <c r="P99" s="169"/>
      <c r="Q99" s="169"/>
      <c r="R99" s="63"/>
    </row>
    <row r="100" spans="2:21" s="1" customFormat="1" ht="21.75" customHeight="1" x14ac:dyDescent="0.3">
      <c r="B100" s="22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4"/>
    </row>
    <row r="101" spans="2:21" s="1" customFormat="1" ht="29.25" customHeight="1" x14ac:dyDescent="0.3">
      <c r="B101" s="22"/>
      <c r="C101" s="59" t="s">
        <v>61</v>
      </c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170">
        <v>0</v>
      </c>
      <c r="O101" s="171"/>
      <c r="P101" s="171"/>
      <c r="Q101" s="171"/>
      <c r="R101" s="24"/>
      <c r="T101" s="68"/>
      <c r="U101" s="69" t="s">
        <v>22</v>
      </c>
    </row>
    <row r="102" spans="2:21" s="1" customFormat="1" ht="18" customHeight="1" x14ac:dyDescent="0.3">
      <c r="B102" s="22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4"/>
    </row>
    <row r="103" spans="2:21" s="1" customFormat="1" ht="29.25" customHeight="1" x14ac:dyDescent="0.3">
      <c r="B103" s="22"/>
      <c r="C103" s="50" t="s">
        <v>37</v>
      </c>
      <c r="D103" s="51"/>
      <c r="E103" s="51"/>
      <c r="F103" s="51"/>
      <c r="G103" s="51"/>
      <c r="H103" s="51"/>
      <c r="I103" s="51"/>
      <c r="J103" s="51"/>
      <c r="K103" s="51"/>
      <c r="L103" s="172">
        <f>ROUND(SUM(N88+N101),2)</f>
        <v>0</v>
      </c>
      <c r="M103" s="172"/>
      <c r="N103" s="172"/>
      <c r="O103" s="172"/>
      <c r="P103" s="172"/>
      <c r="Q103" s="172"/>
      <c r="R103" s="24"/>
    </row>
    <row r="104" spans="2:21" s="1" customFormat="1" ht="6.95" customHeight="1" x14ac:dyDescent="0.3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8" spans="2:21" s="1" customFormat="1" ht="6.95" customHeight="1" x14ac:dyDescent="0.3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2"/>
    </row>
    <row r="109" spans="2:21" s="1" customFormat="1" ht="36.950000000000003" customHeight="1" x14ac:dyDescent="0.3">
      <c r="B109" s="22"/>
      <c r="C109" s="173" t="s">
        <v>858</v>
      </c>
      <c r="D109" s="174"/>
      <c r="E109" s="174"/>
      <c r="F109" s="174"/>
      <c r="G109" s="174"/>
      <c r="H109" s="174"/>
      <c r="I109" s="174"/>
      <c r="J109" s="174"/>
      <c r="K109" s="174"/>
      <c r="L109" s="174"/>
      <c r="M109" s="174"/>
      <c r="N109" s="174"/>
      <c r="O109" s="174"/>
      <c r="P109" s="174"/>
      <c r="Q109" s="174"/>
      <c r="R109" s="24"/>
    </row>
    <row r="110" spans="2:21" s="1" customFormat="1" ht="6.95" customHeight="1" x14ac:dyDescent="0.3">
      <c r="B110" s="22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4"/>
    </row>
    <row r="111" spans="2:21" s="1" customFormat="1" ht="30" customHeight="1" x14ac:dyDescent="0.3">
      <c r="B111" s="22"/>
      <c r="C111" s="20" t="s">
        <v>7</v>
      </c>
      <c r="D111" s="23"/>
      <c r="E111" s="23"/>
      <c r="F111" s="175">
        <f>F6</f>
        <v>0</v>
      </c>
      <c r="G111" s="176"/>
      <c r="H111" s="176"/>
      <c r="I111" s="176"/>
      <c r="J111" s="176"/>
      <c r="K111" s="176"/>
      <c r="L111" s="176"/>
      <c r="M111" s="176"/>
      <c r="N111" s="176"/>
      <c r="O111" s="176"/>
      <c r="P111" s="176"/>
      <c r="Q111" s="23"/>
      <c r="R111" s="24"/>
    </row>
    <row r="112" spans="2:21" s="1" customFormat="1" ht="36.950000000000003" customHeight="1" x14ac:dyDescent="0.3">
      <c r="B112" s="22"/>
      <c r="C112" s="43" t="s">
        <v>43</v>
      </c>
      <c r="D112" s="23"/>
      <c r="E112" s="23"/>
      <c r="F112" s="177" t="str">
        <f>F7</f>
        <v>SO 01 ADMINISTRATÍVNY OBJEKT - 1.4 vykurovanie</v>
      </c>
      <c r="G112" s="174"/>
      <c r="H112" s="174"/>
      <c r="I112" s="174"/>
      <c r="J112" s="174"/>
      <c r="K112" s="174"/>
      <c r="L112" s="174"/>
      <c r="M112" s="174"/>
      <c r="N112" s="174"/>
      <c r="O112" s="174"/>
      <c r="P112" s="174"/>
      <c r="Q112" s="23"/>
      <c r="R112" s="24"/>
    </row>
    <row r="113" spans="2:65" s="1" customFormat="1" ht="6.95" customHeight="1" x14ac:dyDescent="0.3">
      <c r="B113" s="22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4"/>
    </row>
    <row r="114" spans="2:65" s="1" customFormat="1" ht="18" customHeight="1" x14ac:dyDescent="0.3">
      <c r="B114" s="22"/>
      <c r="C114" s="20" t="s">
        <v>10</v>
      </c>
      <c r="D114" s="23"/>
      <c r="E114" s="23"/>
      <c r="F114" s="18" t="str">
        <f>F9</f>
        <v xml:space="preserve">London, 25 Kensington Palace Gardens </v>
      </c>
      <c r="G114" s="23"/>
      <c r="H114" s="23"/>
      <c r="I114" s="23"/>
      <c r="J114" s="23"/>
      <c r="K114" s="20" t="s">
        <v>12</v>
      </c>
      <c r="L114" s="23"/>
      <c r="M114" s="178" t="str">
        <f>IF(O9="","",O9)</f>
        <v/>
      </c>
      <c r="N114" s="178"/>
      <c r="O114" s="178"/>
      <c r="P114" s="178"/>
      <c r="Q114" s="23"/>
      <c r="R114" s="24"/>
    </row>
    <row r="115" spans="2:65" s="1" customFormat="1" ht="6.95" customHeight="1" x14ac:dyDescent="0.3">
      <c r="B115" s="22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4"/>
    </row>
    <row r="116" spans="2:65" s="1" customFormat="1" ht="15" x14ac:dyDescent="0.3">
      <c r="B116" s="22"/>
      <c r="C116" s="20" t="s">
        <v>13</v>
      </c>
      <c r="D116" s="23"/>
      <c r="E116" s="23"/>
      <c r="F116" s="18">
        <f>E12</f>
        <v>0</v>
      </c>
      <c r="G116" s="23"/>
      <c r="H116" s="23"/>
      <c r="I116" s="23"/>
      <c r="J116" s="23"/>
      <c r="K116" s="20" t="s">
        <v>18</v>
      </c>
      <c r="L116" s="23"/>
      <c r="M116" s="163">
        <f>E18</f>
        <v>0</v>
      </c>
      <c r="N116" s="163"/>
      <c r="O116" s="163"/>
      <c r="P116" s="163"/>
      <c r="Q116" s="163"/>
      <c r="R116" s="24"/>
    </row>
    <row r="117" spans="2:65" s="1" customFormat="1" ht="14.45" customHeight="1" x14ac:dyDescent="0.3">
      <c r="B117" s="22"/>
      <c r="C117" s="20" t="s">
        <v>17</v>
      </c>
      <c r="D117" s="23"/>
      <c r="E117" s="23"/>
      <c r="F117" s="18" t="str">
        <f>IF(E15="","",E15)</f>
        <v/>
      </c>
      <c r="G117" s="23"/>
      <c r="H117" s="23"/>
      <c r="I117" s="23"/>
      <c r="J117" s="23"/>
      <c r="K117" s="20" t="s">
        <v>19</v>
      </c>
      <c r="L117" s="23"/>
      <c r="M117" s="163">
        <f>E21</f>
        <v>0</v>
      </c>
      <c r="N117" s="163"/>
      <c r="O117" s="163"/>
      <c r="P117" s="163"/>
      <c r="Q117" s="163"/>
      <c r="R117" s="24"/>
    </row>
    <row r="118" spans="2:65" s="1" customFormat="1" ht="10.35" customHeight="1" x14ac:dyDescent="0.3">
      <c r="B118" s="22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4"/>
    </row>
    <row r="119" spans="2:65" s="4" customFormat="1" ht="29.25" customHeight="1" x14ac:dyDescent="0.3">
      <c r="B119" s="70"/>
      <c r="C119" s="71" t="s">
        <v>62</v>
      </c>
      <c r="D119" s="72" t="s">
        <v>63</v>
      </c>
      <c r="E119" s="72" t="s">
        <v>32</v>
      </c>
      <c r="F119" s="164" t="s">
        <v>64</v>
      </c>
      <c r="G119" s="164"/>
      <c r="H119" s="164"/>
      <c r="I119" s="164"/>
      <c r="J119" s="72" t="s">
        <v>65</v>
      </c>
      <c r="K119" s="72" t="s">
        <v>66</v>
      </c>
      <c r="L119" s="164" t="s">
        <v>67</v>
      </c>
      <c r="M119" s="164"/>
      <c r="N119" s="164" t="s">
        <v>47</v>
      </c>
      <c r="O119" s="164"/>
      <c r="P119" s="164"/>
      <c r="Q119" s="165"/>
      <c r="R119" s="73"/>
      <c r="T119" s="45" t="s">
        <v>68</v>
      </c>
      <c r="U119" s="46" t="s">
        <v>22</v>
      </c>
      <c r="V119" s="46" t="s">
        <v>69</v>
      </c>
      <c r="W119" s="46" t="s">
        <v>70</v>
      </c>
      <c r="X119" s="46" t="s">
        <v>71</v>
      </c>
      <c r="Y119" s="46" t="s">
        <v>72</v>
      </c>
      <c r="Z119" s="46" t="s">
        <v>73</v>
      </c>
      <c r="AA119" s="47" t="s">
        <v>74</v>
      </c>
    </row>
    <row r="120" spans="2:65" s="1" customFormat="1" ht="29.25" customHeight="1" x14ac:dyDescent="0.35">
      <c r="B120" s="22"/>
      <c r="C120" s="49" t="s">
        <v>44</v>
      </c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157"/>
      <c r="O120" s="158"/>
      <c r="P120" s="158"/>
      <c r="Q120" s="158"/>
      <c r="R120" s="24"/>
      <c r="T120" s="48"/>
      <c r="U120" s="29"/>
      <c r="V120" s="29"/>
      <c r="W120" s="74">
        <f>W121+W127+W320</f>
        <v>1553.5790079999999</v>
      </c>
      <c r="X120" s="29"/>
      <c r="Y120" s="74">
        <f>Y121+Y127+Y320</f>
        <v>5.4730000000000008</v>
      </c>
      <c r="Z120" s="29"/>
      <c r="AA120" s="75">
        <f>AA121+AA127+AA320</f>
        <v>0</v>
      </c>
      <c r="AT120" s="11" t="s">
        <v>33</v>
      </c>
      <c r="AU120" s="11" t="s">
        <v>49</v>
      </c>
      <c r="BK120" s="76">
        <f>BK121+BK127+BK320</f>
        <v>0</v>
      </c>
    </row>
    <row r="121" spans="2:65" s="5" customFormat="1" ht="37.35" customHeight="1" x14ac:dyDescent="0.35">
      <c r="B121" s="77"/>
      <c r="C121" s="78"/>
      <c r="D121" s="79" t="s">
        <v>50</v>
      </c>
      <c r="E121" s="79"/>
      <c r="F121" s="79"/>
      <c r="G121" s="79"/>
      <c r="H121" s="79"/>
      <c r="I121" s="79"/>
      <c r="J121" s="79"/>
      <c r="K121" s="79"/>
      <c r="L121" s="79"/>
      <c r="M121" s="79"/>
      <c r="N121" s="159"/>
      <c r="O121" s="160"/>
      <c r="P121" s="160"/>
      <c r="Q121" s="160"/>
      <c r="R121" s="80"/>
      <c r="T121" s="81"/>
      <c r="U121" s="78"/>
      <c r="V121" s="78"/>
      <c r="W121" s="82">
        <f>W122+W124</f>
        <v>55.726284</v>
      </c>
      <c r="X121" s="78"/>
      <c r="Y121" s="82">
        <f>Y122+Y124</f>
        <v>0</v>
      </c>
      <c r="Z121" s="78"/>
      <c r="AA121" s="83">
        <f>AA122+AA124</f>
        <v>0</v>
      </c>
      <c r="AR121" s="84" t="s">
        <v>35</v>
      </c>
      <c r="AT121" s="85" t="s">
        <v>33</v>
      </c>
      <c r="AU121" s="85" t="s">
        <v>34</v>
      </c>
      <c r="AY121" s="84" t="s">
        <v>75</v>
      </c>
      <c r="BK121" s="86">
        <f>BK122+BK124</f>
        <v>0</v>
      </c>
    </row>
    <row r="122" spans="2:65" s="5" customFormat="1" ht="19.899999999999999" customHeight="1" x14ac:dyDescent="0.3">
      <c r="B122" s="77"/>
      <c r="C122" s="78"/>
      <c r="D122" s="87" t="s">
        <v>51</v>
      </c>
      <c r="E122" s="87"/>
      <c r="F122" s="87"/>
      <c r="G122" s="87"/>
      <c r="H122" s="87"/>
      <c r="I122" s="87"/>
      <c r="J122" s="87"/>
      <c r="K122" s="87"/>
      <c r="L122" s="87"/>
      <c r="M122" s="87"/>
      <c r="N122" s="155"/>
      <c r="O122" s="156"/>
      <c r="P122" s="156"/>
      <c r="Q122" s="156"/>
      <c r="R122" s="80"/>
      <c r="T122" s="81"/>
      <c r="U122" s="78"/>
      <c r="V122" s="78"/>
      <c r="W122" s="82">
        <f>W123</f>
        <v>42</v>
      </c>
      <c r="X122" s="78"/>
      <c r="Y122" s="82">
        <f>Y123</f>
        <v>0</v>
      </c>
      <c r="Z122" s="78"/>
      <c r="AA122" s="83">
        <f>AA123</f>
        <v>0</v>
      </c>
      <c r="AR122" s="84" t="s">
        <v>35</v>
      </c>
      <c r="AT122" s="85" t="s">
        <v>33</v>
      </c>
      <c r="AU122" s="85" t="s">
        <v>35</v>
      </c>
      <c r="AY122" s="84" t="s">
        <v>75</v>
      </c>
      <c r="BK122" s="86">
        <f>BK123</f>
        <v>0</v>
      </c>
    </row>
    <row r="123" spans="2:65" s="1" customFormat="1" ht="25.5" customHeight="1" x14ac:dyDescent="0.3">
      <c r="B123" s="88"/>
      <c r="C123" s="89" t="s">
        <v>35</v>
      </c>
      <c r="D123" s="89" t="s">
        <v>76</v>
      </c>
      <c r="E123" s="90" t="s">
        <v>77</v>
      </c>
      <c r="F123" s="153" t="s">
        <v>78</v>
      </c>
      <c r="G123" s="153"/>
      <c r="H123" s="153"/>
      <c r="I123" s="153"/>
      <c r="J123" s="91" t="s">
        <v>79</v>
      </c>
      <c r="K123" s="92">
        <v>3000</v>
      </c>
      <c r="L123" s="150"/>
      <c r="M123" s="150"/>
      <c r="N123" s="150"/>
      <c r="O123" s="150"/>
      <c r="P123" s="150"/>
      <c r="Q123" s="150"/>
      <c r="R123" s="93"/>
      <c r="T123" s="94" t="s">
        <v>1</v>
      </c>
      <c r="U123" s="27" t="s">
        <v>25</v>
      </c>
      <c r="V123" s="95">
        <v>1.4E-2</v>
      </c>
      <c r="W123" s="95">
        <f>V123*K123</f>
        <v>42</v>
      </c>
      <c r="X123" s="95">
        <v>0</v>
      </c>
      <c r="Y123" s="95">
        <f>X123*K123</f>
        <v>0</v>
      </c>
      <c r="Z123" s="95">
        <v>0</v>
      </c>
      <c r="AA123" s="96">
        <f>Z123*K123</f>
        <v>0</v>
      </c>
      <c r="AR123" s="11" t="s">
        <v>80</v>
      </c>
      <c r="AT123" s="11" t="s">
        <v>76</v>
      </c>
      <c r="AU123" s="11" t="s">
        <v>81</v>
      </c>
      <c r="AY123" s="11" t="s">
        <v>75</v>
      </c>
      <c r="BE123" s="97">
        <f>IF(U123="základná",N123,0)</f>
        <v>0</v>
      </c>
      <c r="BF123" s="97">
        <f>IF(U123="znížená",N123,0)</f>
        <v>0</v>
      </c>
      <c r="BG123" s="97">
        <f>IF(U123="zákl. prenesená",N123,0)</f>
        <v>0</v>
      </c>
      <c r="BH123" s="97">
        <f>IF(U123="zníž. prenesená",N123,0)</f>
        <v>0</v>
      </c>
      <c r="BI123" s="97">
        <f>IF(U123="nulová",N123,0)</f>
        <v>0</v>
      </c>
      <c r="BJ123" s="11" t="s">
        <v>81</v>
      </c>
      <c r="BK123" s="98">
        <f>ROUND(L123*K123,3)</f>
        <v>0</v>
      </c>
      <c r="BL123" s="11" t="s">
        <v>80</v>
      </c>
      <c r="BM123" s="11" t="s">
        <v>82</v>
      </c>
    </row>
    <row r="124" spans="2:65" s="5" customFormat="1" ht="29.85" customHeight="1" x14ac:dyDescent="0.3">
      <c r="B124" s="77"/>
      <c r="C124" s="78"/>
      <c r="D124" s="87" t="s">
        <v>52</v>
      </c>
      <c r="E124" s="87"/>
      <c r="F124" s="87"/>
      <c r="G124" s="87"/>
      <c r="H124" s="87"/>
      <c r="I124" s="87"/>
      <c r="J124" s="87"/>
      <c r="K124" s="87"/>
      <c r="L124" s="87"/>
      <c r="M124" s="87"/>
      <c r="N124" s="151"/>
      <c r="O124" s="152"/>
      <c r="P124" s="152"/>
      <c r="Q124" s="152"/>
      <c r="R124" s="80"/>
      <c r="T124" s="81"/>
      <c r="U124" s="78"/>
      <c r="V124" s="78"/>
      <c r="W124" s="82">
        <f>SUM(W125:W126)</f>
        <v>13.726284</v>
      </c>
      <c r="X124" s="78"/>
      <c r="Y124" s="82">
        <f>SUM(Y125:Y126)</f>
        <v>0</v>
      </c>
      <c r="Z124" s="78"/>
      <c r="AA124" s="83">
        <f>SUM(AA125:AA126)</f>
        <v>0</v>
      </c>
      <c r="AR124" s="84" t="s">
        <v>35</v>
      </c>
      <c r="AT124" s="85" t="s">
        <v>33</v>
      </c>
      <c r="AU124" s="85" t="s">
        <v>35</v>
      </c>
      <c r="AY124" s="84" t="s">
        <v>75</v>
      </c>
      <c r="BK124" s="86">
        <f>SUM(BK125:BK126)</f>
        <v>0</v>
      </c>
    </row>
    <row r="125" spans="2:65" s="1" customFormat="1" ht="38.25" customHeight="1" x14ac:dyDescent="0.3">
      <c r="B125" s="88"/>
      <c r="C125" s="89" t="s">
        <v>81</v>
      </c>
      <c r="D125" s="89" t="s">
        <v>76</v>
      </c>
      <c r="E125" s="90" t="s">
        <v>83</v>
      </c>
      <c r="F125" s="153" t="s">
        <v>84</v>
      </c>
      <c r="G125" s="153"/>
      <c r="H125" s="153"/>
      <c r="I125" s="153"/>
      <c r="J125" s="91" t="s">
        <v>85</v>
      </c>
      <c r="K125" s="92">
        <v>5.4729999999999999</v>
      </c>
      <c r="L125" s="150"/>
      <c r="M125" s="150"/>
      <c r="N125" s="150"/>
      <c r="O125" s="150"/>
      <c r="P125" s="150"/>
      <c r="Q125" s="150"/>
      <c r="R125" s="93"/>
      <c r="T125" s="94" t="s">
        <v>1</v>
      </c>
      <c r="U125" s="27" t="s">
        <v>25</v>
      </c>
      <c r="V125" s="95">
        <v>2.4630000000000001</v>
      </c>
      <c r="W125" s="95">
        <f>V125*K125</f>
        <v>13.479998999999999</v>
      </c>
      <c r="X125" s="95">
        <v>0</v>
      </c>
      <c r="Y125" s="95">
        <f>X125*K125</f>
        <v>0</v>
      </c>
      <c r="Z125" s="95">
        <v>0</v>
      </c>
      <c r="AA125" s="96">
        <f>Z125*K125</f>
        <v>0</v>
      </c>
      <c r="AR125" s="11" t="s">
        <v>80</v>
      </c>
      <c r="AT125" s="11" t="s">
        <v>76</v>
      </c>
      <c r="AU125" s="11" t="s">
        <v>81</v>
      </c>
      <c r="AY125" s="11" t="s">
        <v>75</v>
      </c>
      <c r="BE125" s="97">
        <f>IF(U125="základná",N125,0)</f>
        <v>0</v>
      </c>
      <c r="BF125" s="97">
        <f>IF(U125="znížená",N125,0)</f>
        <v>0</v>
      </c>
      <c r="BG125" s="97">
        <f>IF(U125="zákl. prenesená",N125,0)</f>
        <v>0</v>
      </c>
      <c r="BH125" s="97">
        <f>IF(U125="zníž. prenesená",N125,0)</f>
        <v>0</v>
      </c>
      <c r="BI125" s="97">
        <f>IF(U125="nulová",N125,0)</f>
        <v>0</v>
      </c>
      <c r="BJ125" s="11" t="s">
        <v>81</v>
      </c>
      <c r="BK125" s="98">
        <f>ROUND(L125*K125,3)</f>
        <v>0</v>
      </c>
      <c r="BL125" s="11" t="s">
        <v>80</v>
      </c>
      <c r="BM125" s="11" t="s">
        <v>86</v>
      </c>
    </row>
    <row r="126" spans="2:65" s="1" customFormat="1" ht="63.75" customHeight="1" x14ac:dyDescent="0.3">
      <c r="B126" s="88"/>
      <c r="C126" s="89" t="s">
        <v>87</v>
      </c>
      <c r="D126" s="89" t="s">
        <v>76</v>
      </c>
      <c r="E126" s="90" t="s">
        <v>88</v>
      </c>
      <c r="F126" s="153" t="s">
        <v>89</v>
      </c>
      <c r="G126" s="153"/>
      <c r="H126" s="153"/>
      <c r="I126" s="153"/>
      <c r="J126" s="91" t="s">
        <v>85</v>
      </c>
      <c r="K126" s="92">
        <v>5.4729999999999999</v>
      </c>
      <c r="L126" s="150"/>
      <c r="M126" s="150"/>
      <c r="N126" s="150"/>
      <c r="O126" s="150"/>
      <c r="P126" s="150"/>
      <c r="Q126" s="150"/>
      <c r="R126" s="93"/>
      <c r="T126" s="94" t="s">
        <v>1</v>
      </c>
      <c r="U126" s="27" t="s">
        <v>25</v>
      </c>
      <c r="V126" s="95">
        <v>4.4999999999999998E-2</v>
      </c>
      <c r="W126" s="95">
        <f>V126*K126</f>
        <v>0.24628499999999998</v>
      </c>
      <c r="X126" s="95">
        <v>0</v>
      </c>
      <c r="Y126" s="95">
        <f>X126*K126</f>
        <v>0</v>
      </c>
      <c r="Z126" s="95">
        <v>0</v>
      </c>
      <c r="AA126" s="96">
        <f>Z126*K126</f>
        <v>0</v>
      </c>
      <c r="AR126" s="11" t="s">
        <v>80</v>
      </c>
      <c r="AT126" s="11" t="s">
        <v>76</v>
      </c>
      <c r="AU126" s="11" t="s">
        <v>81</v>
      </c>
      <c r="AY126" s="11" t="s">
        <v>75</v>
      </c>
      <c r="BE126" s="97">
        <f>IF(U126="základná",N126,0)</f>
        <v>0</v>
      </c>
      <c r="BF126" s="97">
        <f>IF(U126="znížená",N126,0)</f>
        <v>0</v>
      </c>
      <c r="BG126" s="97">
        <f>IF(U126="zákl. prenesená",N126,0)</f>
        <v>0</v>
      </c>
      <c r="BH126" s="97">
        <f>IF(U126="zníž. prenesená",N126,0)</f>
        <v>0</v>
      </c>
      <c r="BI126" s="97">
        <f>IF(U126="nulová",N126,0)</f>
        <v>0</v>
      </c>
      <c r="BJ126" s="11" t="s">
        <v>81</v>
      </c>
      <c r="BK126" s="98">
        <f>ROUND(L126*K126,3)</f>
        <v>0</v>
      </c>
      <c r="BL126" s="11" t="s">
        <v>80</v>
      </c>
      <c r="BM126" s="11" t="s">
        <v>90</v>
      </c>
    </row>
    <row r="127" spans="2:65" s="5" customFormat="1" ht="37.35" customHeight="1" x14ac:dyDescent="0.35">
      <c r="B127" s="77"/>
      <c r="C127" s="78"/>
      <c r="D127" s="79" t="s">
        <v>53</v>
      </c>
      <c r="E127" s="79"/>
      <c r="F127" s="79"/>
      <c r="G127" s="79"/>
      <c r="H127" s="79"/>
      <c r="I127" s="79"/>
      <c r="J127" s="79"/>
      <c r="K127" s="79"/>
      <c r="L127" s="79"/>
      <c r="M127" s="79"/>
      <c r="N127" s="161"/>
      <c r="O127" s="162"/>
      <c r="P127" s="162"/>
      <c r="Q127" s="162"/>
      <c r="R127" s="80"/>
      <c r="T127" s="81"/>
      <c r="U127" s="78"/>
      <c r="V127" s="78"/>
      <c r="W127" s="82">
        <f>W128+W143+W185+W201+W252+W261</f>
        <v>1497.8527239999999</v>
      </c>
      <c r="X127" s="78"/>
      <c r="Y127" s="82">
        <f>Y128+Y143+Y185+Y201+Y252+Y261</f>
        <v>5.4730000000000008</v>
      </c>
      <c r="Z127" s="78"/>
      <c r="AA127" s="83">
        <f>AA128+AA143+AA185+AA201+AA252+AA261</f>
        <v>0</v>
      </c>
      <c r="AR127" s="84" t="s">
        <v>35</v>
      </c>
      <c r="AT127" s="85" t="s">
        <v>33</v>
      </c>
      <c r="AU127" s="85" t="s">
        <v>34</v>
      </c>
      <c r="AY127" s="84" t="s">
        <v>75</v>
      </c>
      <c r="BK127" s="86">
        <f>BK128+BK143+BK185+BK201+BK252+BK261</f>
        <v>0</v>
      </c>
    </row>
    <row r="128" spans="2:65" s="5" customFormat="1" ht="19.899999999999999" customHeight="1" x14ac:dyDescent="0.3">
      <c r="B128" s="77"/>
      <c r="C128" s="78"/>
      <c r="D128" s="87" t="s">
        <v>54</v>
      </c>
      <c r="E128" s="87"/>
      <c r="F128" s="87"/>
      <c r="G128" s="87"/>
      <c r="H128" s="87"/>
      <c r="I128" s="87"/>
      <c r="J128" s="87"/>
      <c r="K128" s="87"/>
      <c r="L128" s="87"/>
      <c r="M128" s="87"/>
      <c r="N128" s="155"/>
      <c r="O128" s="156"/>
      <c r="P128" s="156"/>
      <c r="Q128" s="156"/>
      <c r="R128" s="80"/>
      <c r="T128" s="81"/>
      <c r="U128" s="78"/>
      <c r="V128" s="78"/>
      <c r="W128" s="82">
        <f>SUM(W129:W142)</f>
        <v>36.079971</v>
      </c>
      <c r="X128" s="78"/>
      <c r="Y128" s="82">
        <f>SUM(Y129:Y142)</f>
        <v>0.16346000000000002</v>
      </c>
      <c r="Z128" s="78"/>
      <c r="AA128" s="83">
        <f>SUM(AA129:AA142)</f>
        <v>0</v>
      </c>
      <c r="AR128" s="84" t="s">
        <v>35</v>
      </c>
      <c r="AT128" s="85" t="s">
        <v>33</v>
      </c>
      <c r="AU128" s="85" t="s">
        <v>35</v>
      </c>
      <c r="AY128" s="84" t="s">
        <v>75</v>
      </c>
      <c r="BK128" s="86">
        <f>SUM(BK129:BK142)</f>
        <v>0</v>
      </c>
    </row>
    <row r="129" spans="2:65" s="1" customFormat="1" ht="25.5" customHeight="1" x14ac:dyDescent="0.3">
      <c r="B129" s="88"/>
      <c r="C129" s="89" t="s">
        <v>80</v>
      </c>
      <c r="D129" s="89" t="s">
        <v>76</v>
      </c>
      <c r="E129" s="90" t="s">
        <v>91</v>
      </c>
      <c r="F129" s="153" t="s">
        <v>92</v>
      </c>
      <c r="G129" s="153"/>
      <c r="H129" s="153"/>
      <c r="I129" s="153"/>
      <c r="J129" s="91" t="s">
        <v>93</v>
      </c>
      <c r="K129" s="92">
        <v>2084</v>
      </c>
      <c r="L129" s="150"/>
      <c r="M129" s="150"/>
      <c r="N129" s="150"/>
      <c r="O129" s="150"/>
      <c r="P129" s="150"/>
      <c r="Q129" s="150"/>
      <c r="R129" s="93"/>
      <c r="T129" s="94" t="s">
        <v>1</v>
      </c>
      <c r="U129" s="27" t="s">
        <v>25</v>
      </c>
      <c r="V129" s="95">
        <v>0</v>
      </c>
      <c r="W129" s="95">
        <f t="shared" ref="W129:W142" si="0">V129*K129</f>
        <v>0</v>
      </c>
      <c r="X129" s="95">
        <v>0</v>
      </c>
      <c r="Y129" s="95">
        <f t="shared" ref="Y129:Y142" si="1">X129*K129</f>
        <v>0</v>
      </c>
      <c r="Z129" s="95">
        <v>0</v>
      </c>
      <c r="AA129" s="96">
        <f t="shared" ref="AA129:AA142" si="2">Z129*K129</f>
        <v>0</v>
      </c>
      <c r="AR129" s="11" t="s">
        <v>80</v>
      </c>
      <c r="AT129" s="11" t="s">
        <v>76</v>
      </c>
      <c r="AU129" s="11" t="s">
        <v>81</v>
      </c>
      <c r="AY129" s="11" t="s">
        <v>75</v>
      </c>
      <c r="BE129" s="97">
        <f t="shared" ref="BE129:BE142" si="3">IF(U129="základná",N129,0)</f>
        <v>0</v>
      </c>
      <c r="BF129" s="97">
        <f t="shared" ref="BF129:BF142" si="4">IF(U129="znížená",N129,0)</f>
        <v>0</v>
      </c>
      <c r="BG129" s="97">
        <f t="shared" ref="BG129:BG142" si="5">IF(U129="zákl. prenesená",N129,0)</f>
        <v>0</v>
      </c>
      <c r="BH129" s="97">
        <f t="shared" ref="BH129:BH142" si="6">IF(U129="zníž. prenesená",N129,0)</f>
        <v>0</v>
      </c>
      <c r="BI129" s="97">
        <f t="shared" ref="BI129:BI142" si="7">IF(U129="nulová",N129,0)</f>
        <v>0</v>
      </c>
      <c r="BJ129" s="11" t="s">
        <v>81</v>
      </c>
      <c r="BK129" s="98">
        <f t="shared" ref="BK129:BK142" si="8">ROUND(L129*K129,3)</f>
        <v>0</v>
      </c>
      <c r="BL129" s="11" t="s">
        <v>80</v>
      </c>
      <c r="BM129" s="11" t="s">
        <v>94</v>
      </c>
    </row>
    <row r="130" spans="2:65" s="1" customFormat="1" ht="38.25" customHeight="1" x14ac:dyDescent="0.3">
      <c r="B130" s="88"/>
      <c r="C130" s="99" t="s">
        <v>95</v>
      </c>
      <c r="D130" s="99" t="s">
        <v>96</v>
      </c>
      <c r="E130" s="100" t="s">
        <v>97</v>
      </c>
      <c r="F130" s="154" t="s">
        <v>98</v>
      </c>
      <c r="G130" s="154"/>
      <c r="H130" s="154"/>
      <c r="I130" s="154"/>
      <c r="J130" s="101" t="s">
        <v>93</v>
      </c>
      <c r="K130" s="102">
        <v>1120</v>
      </c>
      <c r="L130" s="149"/>
      <c r="M130" s="149"/>
      <c r="N130" s="149"/>
      <c r="O130" s="150"/>
      <c r="P130" s="150"/>
      <c r="Q130" s="150"/>
      <c r="R130" s="93"/>
      <c r="T130" s="94" t="s">
        <v>1</v>
      </c>
      <c r="U130" s="27" t="s">
        <v>25</v>
      </c>
      <c r="V130" s="95">
        <v>0</v>
      </c>
      <c r="W130" s="95">
        <f t="shared" si="0"/>
        <v>0</v>
      </c>
      <c r="X130" s="95">
        <v>4.0000000000000003E-5</v>
      </c>
      <c r="Y130" s="95">
        <f t="shared" si="1"/>
        <v>4.4800000000000006E-2</v>
      </c>
      <c r="Z130" s="95">
        <v>0</v>
      </c>
      <c r="AA130" s="96">
        <f t="shared" si="2"/>
        <v>0</v>
      </c>
      <c r="AR130" s="11" t="s">
        <v>99</v>
      </c>
      <c r="AT130" s="11" t="s">
        <v>96</v>
      </c>
      <c r="AU130" s="11" t="s">
        <v>81</v>
      </c>
      <c r="AY130" s="11" t="s">
        <v>75</v>
      </c>
      <c r="BE130" s="97">
        <f t="shared" si="3"/>
        <v>0</v>
      </c>
      <c r="BF130" s="97">
        <f t="shared" si="4"/>
        <v>0</v>
      </c>
      <c r="BG130" s="97">
        <f t="shared" si="5"/>
        <v>0</v>
      </c>
      <c r="BH130" s="97">
        <f t="shared" si="6"/>
        <v>0</v>
      </c>
      <c r="BI130" s="97">
        <f t="shared" si="7"/>
        <v>0</v>
      </c>
      <c r="BJ130" s="11" t="s">
        <v>81</v>
      </c>
      <c r="BK130" s="98">
        <f t="shared" si="8"/>
        <v>0</v>
      </c>
      <c r="BL130" s="11" t="s">
        <v>80</v>
      </c>
      <c r="BM130" s="11" t="s">
        <v>100</v>
      </c>
    </row>
    <row r="131" spans="2:65" s="1" customFormat="1" ht="38.25" customHeight="1" x14ac:dyDescent="0.3">
      <c r="B131" s="88"/>
      <c r="C131" s="99" t="s">
        <v>101</v>
      </c>
      <c r="D131" s="99" t="s">
        <v>96</v>
      </c>
      <c r="E131" s="100" t="s">
        <v>102</v>
      </c>
      <c r="F131" s="154" t="s">
        <v>103</v>
      </c>
      <c r="G131" s="154"/>
      <c r="H131" s="154"/>
      <c r="I131" s="154"/>
      <c r="J131" s="101" t="s">
        <v>93</v>
      </c>
      <c r="K131" s="102">
        <v>156</v>
      </c>
      <c r="L131" s="149"/>
      <c r="M131" s="149"/>
      <c r="N131" s="149"/>
      <c r="O131" s="150"/>
      <c r="P131" s="150"/>
      <c r="Q131" s="150"/>
      <c r="R131" s="93"/>
      <c r="T131" s="94" t="s">
        <v>1</v>
      </c>
      <c r="U131" s="27" t="s">
        <v>25</v>
      </c>
      <c r="V131" s="95">
        <v>0</v>
      </c>
      <c r="W131" s="95">
        <f t="shared" si="0"/>
        <v>0</v>
      </c>
      <c r="X131" s="95">
        <v>6.9999999999999994E-5</v>
      </c>
      <c r="Y131" s="95">
        <f t="shared" si="1"/>
        <v>1.0919999999999999E-2</v>
      </c>
      <c r="Z131" s="95">
        <v>0</v>
      </c>
      <c r="AA131" s="96">
        <f t="shared" si="2"/>
        <v>0</v>
      </c>
      <c r="AR131" s="11" t="s">
        <v>99</v>
      </c>
      <c r="AT131" s="11" t="s">
        <v>96</v>
      </c>
      <c r="AU131" s="11" t="s">
        <v>81</v>
      </c>
      <c r="AY131" s="11" t="s">
        <v>75</v>
      </c>
      <c r="BE131" s="97">
        <f t="shared" si="3"/>
        <v>0</v>
      </c>
      <c r="BF131" s="97">
        <f t="shared" si="4"/>
        <v>0</v>
      </c>
      <c r="BG131" s="97">
        <f t="shared" si="5"/>
        <v>0</v>
      </c>
      <c r="BH131" s="97">
        <f t="shared" si="6"/>
        <v>0</v>
      </c>
      <c r="BI131" s="97">
        <f t="shared" si="7"/>
        <v>0</v>
      </c>
      <c r="BJ131" s="11" t="s">
        <v>81</v>
      </c>
      <c r="BK131" s="98">
        <f t="shared" si="8"/>
        <v>0</v>
      </c>
      <c r="BL131" s="11" t="s">
        <v>80</v>
      </c>
      <c r="BM131" s="11" t="s">
        <v>104</v>
      </c>
    </row>
    <row r="132" spans="2:65" s="1" customFormat="1" ht="38.25" customHeight="1" x14ac:dyDescent="0.3">
      <c r="B132" s="88"/>
      <c r="C132" s="99" t="s">
        <v>105</v>
      </c>
      <c r="D132" s="99" t="s">
        <v>96</v>
      </c>
      <c r="E132" s="100" t="s">
        <v>106</v>
      </c>
      <c r="F132" s="154" t="s">
        <v>107</v>
      </c>
      <c r="G132" s="154"/>
      <c r="H132" s="154"/>
      <c r="I132" s="154"/>
      <c r="J132" s="101" t="s">
        <v>93</v>
      </c>
      <c r="K132" s="102">
        <v>166</v>
      </c>
      <c r="L132" s="149"/>
      <c r="M132" s="149"/>
      <c r="N132" s="149"/>
      <c r="O132" s="150"/>
      <c r="P132" s="150"/>
      <c r="Q132" s="150"/>
      <c r="R132" s="93"/>
      <c r="T132" s="94" t="s">
        <v>1</v>
      </c>
      <c r="U132" s="27" t="s">
        <v>25</v>
      </c>
      <c r="V132" s="95">
        <v>0</v>
      </c>
      <c r="W132" s="95">
        <f t="shared" si="0"/>
        <v>0</v>
      </c>
      <c r="X132" s="95">
        <v>8.0000000000000007E-5</v>
      </c>
      <c r="Y132" s="95">
        <f t="shared" si="1"/>
        <v>1.3280000000000002E-2</v>
      </c>
      <c r="Z132" s="95">
        <v>0</v>
      </c>
      <c r="AA132" s="96">
        <f t="shared" si="2"/>
        <v>0</v>
      </c>
      <c r="AR132" s="11" t="s">
        <v>99</v>
      </c>
      <c r="AT132" s="11" t="s">
        <v>96</v>
      </c>
      <c r="AU132" s="11" t="s">
        <v>81</v>
      </c>
      <c r="AY132" s="11" t="s">
        <v>75</v>
      </c>
      <c r="BE132" s="97">
        <f t="shared" si="3"/>
        <v>0</v>
      </c>
      <c r="BF132" s="97">
        <f t="shared" si="4"/>
        <v>0</v>
      </c>
      <c r="BG132" s="97">
        <f t="shared" si="5"/>
        <v>0</v>
      </c>
      <c r="BH132" s="97">
        <f t="shared" si="6"/>
        <v>0</v>
      </c>
      <c r="BI132" s="97">
        <f t="shared" si="7"/>
        <v>0</v>
      </c>
      <c r="BJ132" s="11" t="s">
        <v>81</v>
      </c>
      <c r="BK132" s="98">
        <f t="shared" si="8"/>
        <v>0</v>
      </c>
      <c r="BL132" s="11" t="s">
        <v>80</v>
      </c>
      <c r="BM132" s="11" t="s">
        <v>108</v>
      </c>
    </row>
    <row r="133" spans="2:65" s="1" customFormat="1" ht="38.25" customHeight="1" x14ac:dyDescent="0.3">
      <c r="B133" s="88"/>
      <c r="C133" s="99" t="s">
        <v>99</v>
      </c>
      <c r="D133" s="99" t="s">
        <v>96</v>
      </c>
      <c r="E133" s="100" t="s">
        <v>109</v>
      </c>
      <c r="F133" s="154" t="s">
        <v>110</v>
      </c>
      <c r="G133" s="154"/>
      <c r="H133" s="154"/>
      <c r="I133" s="154"/>
      <c r="J133" s="101" t="s">
        <v>93</v>
      </c>
      <c r="K133" s="102">
        <v>424</v>
      </c>
      <c r="L133" s="149"/>
      <c r="M133" s="149"/>
      <c r="N133" s="149"/>
      <c r="O133" s="150"/>
      <c r="P133" s="150"/>
      <c r="Q133" s="150"/>
      <c r="R133" s="93"/>
      <c r="T133" s="94" t="s">
        <v>1</v>
      </c>
      <c r="U133" s="27" t="s">
        <v>25</v>
      </c>
      <c r="V133" s="95">
        <v>0</v>
      </c>
      <c r="W133" s="95">
        <f t="shared" si="0"/>
        <v>0</v>
      </c>
      <c r="X133" s="95">
        <v>2.0000000000000002E-5</v>
      </c>
      <c r="Y133" s="95">
        <f t="shared" si="1"/>
        <v>8.4800000000000014E-3</v>
      </c>
      <c r="Z133" s="95">
        <v>0</v>
      </c>
      <c r="AA133" s="96">
        <f t="shared" si="2"/>
        <v>0</v>
      </c>
      <c r="AR133" s="11" t="s">
        <v>99</v>
      </c>
      <c r="AT133" s="11" t="s">
        <v>96</v>
      </c>
      <c r="AU133" s="11" t="s">
        <v>81</v>
      </c>
      <c r="AY133" s="11" t="s">
        <v>75</v>
      </c>
      <c r="BE133" s="97">
        <f t="shared" si="3"/>
        <v>0</v>
      </c>
      <c r="BF133" s="97">
        <f t="shared" si="4"/>
        <v>0</v>
      </c>
      <c r="BG133" s="97">
        <f t="shared" si="5"/>
        <v>0</v>
      </c>
      <c r="BH133" s="97">
        <f t="shared" si="6"/>
        <v>0</v>
      </c>
      <c r="BI133" s="97">
        <f t="shared" si="7"/>
        <v>0</v>
      </c>
      <c r="BJ133" s="11" t="s">
        <v>81</v>
      </c>
      <c r="BK133" s="98">
        <f t="shared" si="8"/>
        <v>0</v>
      </c>
      <c r="BL133" s="11" t="s">
        <v>80</v>
      </c>
      <c r="BM133" s="11" t="s">
        <v>111</v>
      </c>
    </row>
    <row r="134" spans="2:65" s="1" customFormat="1" ht="38.25" customHeight="1" x14ac:dyDescent="0.3">
      <c r="B134" s="88"/>
      <c r="C134" s="99" t="s">
        <v>112</v>
      </c>
      <c r="D134" s="99" t="s">
        <v>96</v>
      </c>
      <c r="E134" s="100" t="s">
        <v>113</v>
      </c>
      <c r="F134" s="154" t="s">
        <v>114</v>
      </c>
      <c r="G134" s="154"/>
      <c r="H134" s="154"/>
      <c r="I134" s="154"/>
      <c r="J134" s="101" t="s">
        <v>93</v>
      </c>
      <c r="K134" s="102">
        <v>218</v>
      </c>
      <c r="L134" s="149"/>
      <c r="M134" s="149"/>
      <c r="N134" s="149"/>
      <c r="O134" s="150"/>
      <c r="P134" s="150"/>
      <c r="Q134" s="150"/>
      <c r="R134" s="93"/>
      <c r="T134" s="94" t="s">
        <v>1</v>
      </c>
      <c r="U134" s="27" t="s">
        <v>25</v>
      </c>
      <c r="V134" s="95">
        <v>0</v>
      </c>
      <c r="W134" s="95">
        <f t="shared" si="0"/>
        <v>0</v>
      </c>
      <c r="X134" s="95">
        <v>4.0000000000000003E-5</v>
      </c>
      <c r="Y134" s="95">
        <f t="shared" si="1"/>
        <v>8.7200000000000003E-3</v>
      </c>
      <c r="Z134" s="95">
        <v>0</v>
      </c>
      <c r="AA134" s="96">
        <f t="shared" si="2"/>
        <v>0</v>
      </c>
      <c r="AR134" s="11" t="s">
        <v>99</v>
      </c>
      <c r="AT134" s="11" t="s">
        <v>96</v>
      </c>
      <c r="AU134" s="11" t="s">
        <v>81</v>
      </c>
      <c r="AY134" s="11" t="s">
        <v>75</v>
      </c>
      <c r="BE134" s="97">
        <f t="shared" si="3"/>
        <v>0</v>
      </c>
      <c r="BF134" s="97">
        <f t="shared" si="4"/>
        <v>0</v>
      </c>
      <c r="BG134" s="97">
        <f t="shared" si="5"/>
        <v>0</v>
      </c>
      <c r="BH134" s="97">
        <f t="shared" si="6"/>
        <v>0</v>
      </c>
      <c r="BI134" s="97">
        <f t="shared" si="7"/>
        <v>0</v>
      </c>
      <c r="BJ134" s="11" t="s">
        <v>81</v>
      </c>
      <c r="BK134" s="98">
        <f t="shared" si="8"/>
        <v>0</v>
      </c>
      <c r="BL134" s="11" t="s">
        <v>80</v>
      </c>
      <c r="BM134" s="11" t="s">
        <v>115</v>
      </c>
    </row>
    <row r="135" spans="2:65" s="1" customFormat="1" ht="38.25" customHeight="1" x14ac:dyDescent="0.3">
      <c r="B135" s="88"/>
      <c r="C135" s="99" t="s">
        <v>116</v>
      </c>
      <c r="D135" s="99" t="s">
        <v>96</v>
      </c>
      <c r="E135" s="100" t="s">
        <v>117</v>
      </c>
      <c r="F135" s="154" t="s">
        <v>118</v>
      </c>
      <c r="G135" s="154"/>
      <c r="H135" s="154"/>
      <c r="I135" s="154"/>
      <c r="J135" s="101" t="s">
        <v>93</v>
      </c>
      <c r="K135" s="102">
        <v>98</v>
      </c>
      <c r="L135" s="149"/>
      <c r="M135" s="149"/>
      <c r="N135" s="149"/>
      <c r="O135" s="150"/>
      <c r="P135" s="150"/>
      <c r="Q135" s="150"/>
      <c r="R135" s="93"/>
      <c r="T135" s="94" t="s">
        <v>1</v>
      </c>
      <c r="U135" s="27" t="s">
        <v>25</v>
      </c>
      <c r="V135" s="95">
        <v>0</v>
      </c>
      <c r="W135" s="95">
        <f t="shared" si="0"/>
        <v>0</v>
      </c>
      <c r="X135" s="95">
        <v>1.8000000000000001E-4</v>
      </c>
      <c r="Y135" s="95">
        <f t="shared" si="1"/>
        <v>1.7639999999999999E-2</v>
      </c>
      <c r="Z135" s="95">
        <v>0</v>
      </c>
      <c r="AA135" s="96">
        <f t="shared" si="2"/>
        <v>0</v>
      </c>
      <c r="AR135" s="11" t="s">
        <v>99</v>
      </c>
      <c r="AT135" s="11" t="s">
        <v>96</v>
      </c>
      <c r="AU135" s="11" t="s">
        <v>81</v>
      </c>
      <c r="AY135" s="11" t="s">
        <v>75</v>
      </c>
      <c r="BE135" s="97">
        <f t="shared" si="3"/>
        <v>0</v>
      </c>
      <c r="BF135" s="97">
        <f t="shared" si="4"/>
        <v>0</v>
      </c>
      <c r="BG135" s="97">
        <f t="shared" si="5"/>
        <v>0</v>
      </c>
      <c r="BH135" s="97">
        <f t="shared" si="6"/>
        <v>0</v>
      </c>
      <c r="BI135" s="97">
        <f t="shared" si="7"/>
        <v>0</v>
      </c>
      <c r="BJ135" s="11" t="s">
        <v>81</v>
      </c>
      <c r="BK135" s="98">
        <f t="shared" si="8"/>
        <v>0</v>
      </c>
      <c r="BL135" s="11" t="s">
        <v>80</v>
      </c>
      <c r="BM135" s="11" t="s">
        <v>119</v>
      </c>
    </row>
    <row r="136" spans="2:65" s="1" customFormat="1" ht="38.25" customHeight="1" x14ac:dyDescent="0.3">
      <c r="B136" s="88"/>
      <c r="C136" s="99" t="s">
        <v>120</v>
      </c>
      <c r="D136" s="99" t="s">
        <v>96</v>
      </c>
      <c r="E136" s="100" t="s">
        <v>121</v>
      </c>
      <c r="F136" s="154" t="s">
        <v>122</v>
      </c>
      <c r="G136" s="154"/>
      <c r="H136" s="154"/>
      <c r="I136" s="154"/>
      <c r="J136" s="101" t="s">
        <v>93</v>
      </c>
      <c r="K136" s="102">
        <v>54</v>
      </c>
      <c r="L136" s="149"/>
      <c r="M136" s="149"/>
      <c r="N136" s="149"/>
      <c r="O136" s="150"/>
      <c r="P136" s="150"/>
      <c r="Q136" s="150"/>
      <c r="R136" s="93"/>
      <c r="T136" s="94" t="s">
        <v>1</v>
      </c>
      <c r="U136" s="27" t="s">
        <v>25</v>
      </c>
      <c r="V136" s="95">
        <v>0</v>
      </c>
      <c r="W136" s="95">
        <f t="shared" si="0"/>
        <v>0</v>
      </c>
      <c r="X136" s="95">
        <v>2.5000000000000001E-4</v>
      </c>
      <c r="Y136" s="95">
        <f t="shared" si="1"/>
        <v>1.35E-2</v>
      </c>
      <c r="Z136" s="95">
        <v>0</v>
      </c>
      <c r="AA136" s="96">
        <f t="shared" si="2"/>
        <v>0</v>
      </c>
      <c r="AR136" s="11" t="s">
        <v>99</v>
      </c>
      <c r="AT136" s="11" t="s">
        <v>96</v>
      </c>
      <c r="AU136" s="11" t="s">
        <v>81</v>
      </c>
      <c r="AY136" s="11" t="s">
        <v>75</v>
      </c>
      <c r="BE136" s="97">
        <f t="shared" si="3"/>
        <v>0</v>
      </c>
      <c r="BF136" s="97">
        <f t="shared" si="4"/>
        <v>0</v>
      </c>
      <c r="BG136" s="97">
        <f t="shared" si="5"/>
        <v>0</v>
      </c>
      <c r="BH136" s="97">
        <f t="shared" si="6"/>
        <v>0</v>
      </c>
      <c r="BI136" s="97">
        <f t="shared" si="7"/>
        <v>0</v>
      </c>
      <c r="BJ136" s="11" t="s">
        <v>81</v>
      </c>
      <c r="BK136" s="98">
        <f t="shared" si="8"/>
        <v>0</v>
      </c>
      <c r="BL136" s="11" t="s">
        <v>80</v>
      </c>
      <c r="BM136" s="11" t="s">
        <v>123</v>
      </c>
    </row>
    <row r="137" spans="2:65" s="1" customFormat="1" ht="38.25" customHeight="1" x14ac:dyDescent="0.3">
      <c r="B137" s="88"/>
      <c r="C137" s="99" t="s">
        <v>124</v>
      </c>
      <c r="D137" s="99" t="s">
        <v>96</v>
      </c>
      <c r="E137" s="100" t="s">
        <v>125</v>
      </c>
      <c r="F137" s="154" t="s">
        <v>126</v>
      </c>
      <c r="G137" s="154"/>
      <c r="H137" s="154"/>
      <c r="I137" s="154"/>
      <c r="J137" s="101" t="s">
        <v>93</v>
      </c>
      <c r="K137" s="102">
        <v>44</v>
      </c>
      <c r="L137" s="149"/>
      <c r="M137" s="149"/>
      <c r="N137" s="149"/>
      <c r="O137" s="150"/>
      <c r="P137" s="150"/>
      <c r="Q137" s="150"/>
      <c r="R137" s="93"/>
      <c r="T137" s="94" t="s">
        <v>1</v>
      </c>
      <c r="U137" s="27" t="s">
        <v>25</v>
      </c>
      <c r="V137" s="95">
        <v>0</v>
      </c>
      <c r="W137" s="95">
        <f t="shared" si="0"/>
        <v>0</v>
      </c>
      <c r="X137" s="95">
        <v>7.1000000000000002E-4</v>
      </c>
      <c r="Y137" s="95">
        <f t="shared" si="1"/>
        <v>3.124E-2</v>
      </c>
      <c r="Z137" s="95">
        <v>0</v>
      </c>
      <c r="AA137" s="96">
        <f t="shared" si="2"/>
        <v>0</v>
      </c>
      <c r="AR137" s="11" t="s">
        <v>99</v>
      </c>
      <c r="AT137" s="11" t="s">
        <v>96</v>
      </c>
      <c r="AU137" s="11" t="s">
        <v>81</v>
      </c>
      <c r="AY137" s="11" t="s">
        <v>75</v>
      </c>
      <c r="BE137" s="97">
        <f t="shared" si="3"/>
        <v>0</v>
      </c>
      <c r="BF137" s="97">
        <f t="shared" si="4"/>
        <v>0</v>
      </c>
      <c r="BG137" s="97">
        <f t="shared" si="5"/>
        <v>0</v>
      </c>
      <c r="BH137" s="97">
        <f t="shared" si="6"/>
        <v>0</v>
      </c>
      <c r="BI137" s="97">
        <f t="shared" si="7"/>
        <v>0</v>
      </c>
      <c r="BJ137" s="11" t="s">
        <v>81</v>
      </c>
      <c r="BK137" s="98">
        <f t="shared" si="8"/>
        <v>0</v>
      </c>
      <c r="BL137" s="11" t="s">
        <v>80</v>
      </c>
      <c r="BM137" s="11" t="s">
        <v>127</v>
      </c>
    </row>
    <row r="138" spans="2:65" s="1" customFormat="1" ht="38.25" customHeight="1" x14ac:dyDescent="0.3">
      <c r="B138" s="88"/>
      <c r="C138" s="99" t="s">
        <v>128</v>
      </c>
      <c r="D138" s="99" t="s">
        <v>96</v>
      </c>
      <c r="E138" s="100" t="s">
        <v>129</v>
      </c>
      <c r="F138" s="154" t="s">
        <v>130</v>
      </c>
      <c r="G138" s="154"/>
      <c r="H138" s="154"/>
      <c r="I138" s="154"/>
      <c r="J138" s="101" t="s">
        <v>93</v>
      </c>
      <c r="K138" s="102">
        <v>18</v>
      </c>
      <c r="L138" s="149"/>
      <c r="M138" s="149"/>
      <c r="N138" s="149"/>
      <c r="O138" s="150"/>
      <c r="P138" s="150"/>
      <c r="Q138" s="150"/>
      <c r="R138" s="93"/>
      <c r="T138" s="94" t="s">
        <v>1</v>
      </c>
      <c r="U138" s="27" t="s">
        <v>25</v>
      </c>
      <c r="V138" s="95">
        <v>0</v>
      </c>
      <c r="W138" s="95">
        <f t="shared" si="0"/>
        <v>0</v>
      </c>
      <c r="X138" s="95">
        <v>1.9000000000000001E-4</v>
      </c>
      <c r="Y138" s="95">
        <f t="shared" si="1"/>
        <v>3.4200000000000003E-3</v>
      </c>
      <c r="Z138" s="95">
        <v>0</v>
      </c>
      <c r="AA138" s="96">
        <f t="shared" si="2"/>
        <v>0</v>
      </c>
      <c r="AR138" s="11" t="s">
        <v>99</v>
      </c>
      <c r="AT138" s="11" t="s">
        <v>96</v>
      </c>
      <c r="AU138" s="11" t="s">
        <v>81</v>
      </c>
      <c r="AY138" s="11" t="s">
        <v>75</v>
      </c>
      <c r="BE138" s="97">
        <f t="shared" si="3"/>
        <v>0</v>
      </c>
      <c r="BF138" s="97">
        <f t="shared" si="4"/>
        <v>0</v>
      </c>
      <c r="BG138" s="97">
        <f t="shared" si="5"/>
        <v>0</v>
      </c>
      <c r="BH138" s="97">
        <f t="shared" si="6"/>
        <v>0</v>
      </c>
      <c r="BI138" s="97">
        <f t="shared" si="7"/>
        <v>0</v>
      </c>
      <c r="BJ138" s="11" t="s">
        <v>81</v>
      </c>
      <c r="BK138" s="98">
        <f t="shared" si="8"/>
        <v>0</v>
      </c>
      <c r="BL138" s="11" t="s">
        <v>80</v>
      </c>
      <c r="BM138" s="11" t="s">
        <v>131</v>
      </c>
    </row>
    <row r="139" spans="2:65" s="1" customFormat="1" ht="38.25" customHeight="1" x14ac:dyDescent="0.3">
      <c r="B139" s="88"/>
      <c r="C139" s="99" t="s">
        <v>132</v>
      </c>
      <c r="D139" s="99" t="s">
        <v>96</v>
      </c>
      <c r="E139" s="100" t="s">
        <v>133</v>
      </c>
      <c r="F139" s="154" t="s">
        <v>134</v>
      </c>
      <c r="G139" s="154"/>
      <c r="H139" s="154"/>
      <c r="I139" s="154"/>
      <c r="J139" s="101" t="s">
        <v>93</v>
      </c>
      <c r="K139" s="102">
        <v>18</v>
      </c>
      <c r="L139" s="149"/>
      <c r="M139" s="149"/>
      <c r="N139" s="149"/>
      <c r="O139" s="150"/>
      <c r="P139" s="150"/>
      <c r="Q139" s="150"/>
      <c r="R139" s="93"/>
      <c r="T139" s="94" t="s">
        <v>1</v>
      </c>
      <c r="U139" s="27" t="s">
        <v>25</v>
      </c>
      <c r="V139" s="95">
        <v>0</v>
      </c>
      <c r="W139" s="95">
        <f t="shared" si="0"/>
        <v>0</v>
      </c>
      <c r="X139" s="95">
        <v>2.5000000000000001E-4</v>
      </c>
      <c r="Y139" s="95">
        <f t="shared" si="1"/>
        <v>4.5000000000000005E-3</v>
      </c>
      <c r="Z139" s="95">
        <v>0</v>
      </c>
      <c r="AA139" s="96">
        <f t="shared" si="2"/>
        <v>0</v>
      </c>
      <c r="AR139" s="11" t="s">
        <v>99</v>
      </c>
      <c r="AT139" s="11" t="s">
        <v>96</v>
      </c>
      <c r="AU139" s="11" t="s">
        <v>81</v>
      </c>
      <c r="AY139" s="11" t="s">
        <v>75</v>
      </c>
      <c r="BE139" s="97">
        <f t="shared" si="3"/>
        <v>0</v>
      </c>
      <c r="BF139" s="97">
        <f t="shared" si="4"/>
        <v>0</v>
      </c>
      <c r="BG139" s="97">
        <f t="shared" si="5"/>
        <v>0</v>
      </c>
      <c r="BH139" s="97">
        <f t="shared" si="6"/>
        <v>0</v>
      </c>
      <c r="BI139" s="97">
        <f t="shared" si="7"/>
        <v>0</v>
      </c>
      <c r="BJ139" s="11" t="s">
        <v>81</v>
      </c>
      <c r="BK139" s="98">
        <f t="shared" si="8"/>
        <v>0</v>
      </c>
      <c r="BL139" s="11" t="s">
        <v>80</v>
      </c>
      <c r="BM139" s="11" t="s">
        <v>135</v>
      </c>
    </row>
    <row r="140" spans="2:65" s="1" customFormat="1" ht="25.5" customHeight="1" x14ac:dyDescent="0.3">
      <c r="B140" s="88"/>
      <c r="C140" s="89" t="s">
        <v>136</v>
      </c>
      <c r="D140" s="89" t="s">
        <v>76</v>
      </c>
      <c r="E140" s="90" t="s">
        <v>137</v>
      </c>
      <c r="F140" s="153" t="s">
        <v>138</v>
      </c>
      <c r="G140" s="153"/>
      <c r="H140" s="153"/>
      <c r="I140" s="153"/>
      <c r="J140" s="91" t="s">
        <v>93</v>
      </c>
      <c r="K140" s="92">
        <v>232</v>
      </c>
      <c r="L140" s="150"/>
      <c r="M140" s="150"/>
      <c r="N140" s="150"/>
      <c r="O140" s="150"/>
      <c r="P140" s="150"/>
      <c r="Q140" s="150"/>
      <c r="R140" s="93"/>
      <c r="T140" s="94" t="s">
        <v>1</v>
      </c>
      <c r="U140" s="27" t="s">
        <v>25</v>
      </c>
      <c r="V140" s="95">
        <v>0.15409999999999999</v>
      </c>
      <c r="W140" s="95">
        <f t="shared" si="0"/>
        <v>35.751199999999997</v>
      </c>
      <c r="X140" s="95">
        <v>3.0000000000000001E-5</v>
      </c>
      <c r="Y140" s="95">
        <f t="shared" si="1"/>
        <v>6.96E-3</v>
      </c>
      <c r="Z140" s="95">
        <v>0</v>
      </c>
      <c r="AA140" s="96">
        <f t="shared" si="2"/>
        <v>0</v>
      </c>
      <c r="AR140" s="11" t="s">
        <v>80</v>
      </c>
      <c r="AT140" s="11" t="s">
        <v>76</v>
      </c>
      <c r="AU140" s="11" t="s">
        <v>81</v>
      </c>
      <c r="AY140" s="11" t="s">
        <v>75</v>
      </c>
      <c r="BE140" s="97">
        <f t="shared" si="3"/>
        <v>0</v>
      </c>
      <c r="BF140" s="97">
        <f t="shared" si="4"/>
        <v>0</v>
      </c>
      <c r="BG140" s="97">
        <f t="shared" si="5"/>
        <v>0</v>
      </c>
      <c r="BH140" s="97">
        <f t="shared" si="6"/>
        <v>0</v>
      </c>
      <c r="BI140" s="97">
        <f t="shared" si="7"/>
        <v>0</v>
      </c>
      <c r="BJ140" s="11" t="s">
        <v>81</v>
      </c>
      <c r="BK140" s="98">
        <f t="shared" si="8"/>
        <v>0</v>
      </c>
      <c r="BL140" s="11" t="s">
        <v>80</v>
      </c>
      <c r="BM140" s="11" t="s">
        <v>139</v>
      </c>
    </row>
    <row r="141" spans="2:65" s="1" customFormat="1" ht="25.5" customHeight="1" x14ac:dyDescent="0.3">
      <c r="B141" s="88"/>
      <c r="C141" s="89" t="s">
        <v>140</v>
      </c>
      <c r="D141" s="89" t="s">
        <v>76</v>
      </c>
      <c r="E141" s="90" t="s">
        <v>141</v>
      </c>
      <c r="F141" s="153" t="s">
        <v>142</v>
      </c>
      <c r="G141" s="153"/>
      <c r="H141" s="153"/>
      <c r="I141" s="153"/>
      <c r="J141" s="91" t="s">
        <v>85</v>
      </c>
      <c r="K141" s="92">
        <v>0.16300000000000001</v>
      </c>
      <c r="L141" s="150"/>
      <c r="M141" s="150"/>
      <c r="N141" s="150"/>
      <c r="O141" s="150"/>
      <c r="P141" s="150"/>
      <c r="Q141" s="150"/>
      <c r="R141" s="93"/>
      <c r="T141" s="94" t="s">
        <v>1</v>
      </c>
      <c r="U141" s="27" t="s">
        <v>25</v>
      </c>
      <c r="V141" s="95">
        <v>2.0169999999999999</v>
      </c>
      <c r="W141" s="95">
        <f t="shared" si="0"/>
        <v>0.32877099999999998</v>
      </c>
      <c r="X141" s="95">
        <v>0</v>
      </c>
      <c r="Y141" s="95">
        <f t="shared" si="1"/>
        <v>0</v>
      </c>
      <c r="Z141" s="95">
        <v>0</v>
      </c>
      <c r="AA141" s="96">
        <f t="shared" si="2"/>
        <v>0</v>
      </c>
      <c r="AR141" s="11" t="s">
        <v>80</v>
      </c>
      <c r="AT141" s="11" t="s">
        <v>76</v>
      </c>
      <c r="AU141" s="11" t="s">
        <v>81</v>
      </c>
      <c r="AY141" s="11" t="s">
        <v>75</v>
      </c>
      <c r="BE141" s="97">
        <f t="shared" si="3"/>
        <v>0</v>
      </c>
      <c r="BF141" s="97">
        <f t="shared" si="4"/>
        <v>0</v>
      </c>
      <c r="BG141" s="97">
        <f t="shared" si="5"/>
        <v>0</v>
      </c>
      <c r="BH141" s="97">
        <f t="shared" si="6"/>
        <v>0</v>
      </c>
      <c r="BI141" s="97">
        <f t="shared" si="7"/>
        <v>0</v>
      </c>
      <c r="BJ141" s="11" t="s">
        <v>81</v>
      </c>
      <c r="BK141" s="98">
        <f t="shared" si="8"/>
        <v>0</v>
      </c>
      <c r="BL141" s="11" t="s">
        <v>80</v>
      </c>
      <c r="BM141" s="11" t="s">
        <v>143</v>
      </c>
    </row>
    <row r="142" spans="2:65" s="1" customFormat="1" ht="38.25" customHeight="1" x14ac:dyDescent="0.3">
      <c r="B142" s="88"/>
      <c r="C142" s="89" t="s">
        <v>144</v>
      </c>
      <c r="D142" s="89" t="s">
        <v>76</v>
      </c>
      <c r="E142" s="90" t="s">
        <v>145</v>
      </c>
      <c r="F142" s="153" t="s">
        <v>146</v>
      </c>
      <c r="G142" s="153"/>
      <c r="H142" s="153"/>
      <c r="I142" s="153"/>
      <c r="J142" s="91" t="s">
        <v>85</v>
      </c>
      <c r="K142" s="92">
        <v>0.16300000000000001</v>
      </c>
      <c r="L142" s="150"/>
      <c r="M142" s="150"/>
      <c r="N142" s="150"/>
      <c r="O142" s="150"/>
      <c r="P142" s="150"/>
      <c r="Q142" s="150"/>
      <c r="R142" s="93"/>
      <c r="T142" s="94" t="s">
        <v>1</v>
      </c>
      <c r="U142" s="27" t="s">
        <v>25</v>
      </c>
      <c r="V142" s="95">
        <v>0</v>
      </c>
      <c r="W142" s="95">
        <f t="shared" si="0"/>
        <v>0</v>
      </c>
      <c r="X142" s="95">
        <v>0</v>
      </c>
      <c r="Y142" s="95">
        <f t="shared" si="1"/>
        <v>0</v>
      </c>
      <c r="Z142" s="95">
        <v>0</v>
      </c>
      <c r="AA142" s="96">
        <f t="shared" si="2"/>
        <v>0</v>
      </c>
      <c r="AR142" s="11" t="s">
        <v>80</v>
      </c>
      <c r="AT142" s="11" t="s">
        <v>76</v>
      </c>
      <c r="AU142" s="11" t="s">
        <v>81</v>
      </c>
      <c r="AY142" s="11" t="s">
        <v>75</v>
      </c>
      <c r="BE142" s="97">
        <f t="shared" si="3"/>
        <v>0</v>
      </c>
      <c r="BF142" s="97">
        <f t="shared" si="4"/>
        <v>0</v>
      </c>
      <c r="BG142" s="97">
        <f t="shared" si="5"/>
        <v>0</v>
      </c>
      <c r="BH142" s="97">
        <f t="shared" si="6"/>
        <v>0</v>
      </c>
      <c r="BI142" s="97">
        <f t="shared" si="7"/>
        <v>0</v>
      </c>
      <c r="BJ142" s="11" t="s">
        <v>81</v>
      </c>
      <c r="BK142" s="98">
        <f t="shared" si="8"/>
        <v>0</v>
      </c>
      <c r="BL142" s="11" t="s">
        <v>80</v>
      </c>
      <c r="BM142" s="11" t="s">
        <v>147</v>
      </c>
    </row>
    <row r="143" spans="2:65" s="5" customFormat="1" ht="29.85" customHeight="1" x14ac:dyDescent="0.3">
      <c r="B143" s="77"/>
      <c r="C143" s="78"/>
      <c r="D143" s="87" t="s">
        <v>55</v>
      </c>
      <c r="E143" s="87"/>
      <c r="F143" s="87"/>
      <c r="G143" s="87"/>
      <c r="H143" s="87"/>
      <c r="I143" s="87"/>
      <c r="J143" s="87"/>
      <c r="K143" s="87"/>
      <c r="L143" s="87"/>
      <c r="M143" s="87"/>
      <c r="N143" s="151"/>
      <c r="O143" s="152"/>
      <c r="P143" s="152"/>
      <c r="Q143" s="152"/>
      <c r="R143" s="80"/>
      <c r="T143" s="81"/>
      <c r="U143" s="78"/>
      <c r="V143" s="78"/>
      <c r="W143" s="82">
        <f>SUM(W144:W184)</f>
        <v>8.0693000000000001</v>
      </c>
      <c r="X143" s="78"/>
      <c r="Y143" s="82">
        <f>SUM(Y144:Y184)</f>
        <v>7.1600000000000006E-3</v>
      </c>
      <c r="Z143" s="78"/>
      <c r="AA143" s="83">
        <f>SUM(AA144:AA184)</f>
        <v>0</v>
      </c>
      <c r="AR143" s="84" t="s">
        <v>35</v>
      </c>
      <c r="AT143" s="85" t="s">
        <v>33</v>
      </c>
      <c r="AU143" s="85" t="s">
        <v>35</v>
      </c>
      <c r="AY143" s="84" t="s">
        <v>75</v>
      </c>
      <c r="BK143" s="86">
        <f>SUM(BK144:BK184)</f>
        <v>0</v>
      </c>
    </row>
    <row r="144" spans="2:65" s="1" customFormat="1" ht="16.5" customHeight="1" x14ac:dyDescent="0.3">
      <c r="B144" s="88"/>
      <c r="C144" s="89" t="s">
        <v>148</v>
      </c>
      <c r="D144" s="89" t="s">
        <v>76</v>
      </c>
      <c r="E144" s="90" t="s">
        <v>149</v>
      </c>
      <c r="F144" s="153" t="s">
        <v>150</v>
      </c>
      <c r="G144" s="153"/>
      <c r="H144" s="153"/>
      <c r="I144" s="153"/>
      <c r="J144" s="91" t="s">
        <v>151</v>
      </c>
      <c r="K144" s="92">
        <v>1</v>
      </c>
      <c r="L144" s="150"/>
      <c r="M144" s="150"/>
      <c r="N144" s="150"/>
      <c r="O144" s="150"/>
      <c r="P144" s="150"/>
      <c r="Q144" s="150"/>
      <c r="R144" s="93"/>
      <c r="T144" s="94" t="s">
        <v>1</v>
      </c>
      <c r="U144" s="27" t="s">
        <v>25</v>
      </c>
      <c r="V144" s="95">
        <v>0</v>
      </c>
      <c r="W144" s="95">
        <f t="shared" ref="W144:W184" si="9">V144*K144</f>
        <v>0</v>
      </c>
      <c r="X144" s="95">
        <v>0</v>
      </c>
      <c r="Y144" s="95">
        <f t="shared" ref="Y144:Y184" si="10">X144*K144</f>
        <v>0</v>
      </c>
      <c r="Z144" s="95">
        <v>0</v>
      </c>
      <c r="AA144" s="96">
        <f t="shared" ref="AA144:AA184" si="11">Z144*K144</f>
        <v>0</v>
      </c>
      <c r="AR144" s="11" t="s">
        <v>80</v>
      </c>
      <c r="AT144" s="11" t="s">
        <v>76</v>
      </c>
      <c r="AU144" s="11" t="s">
        <v>81</v>
      </c>
      <c r="AY144" s="11" t="s">
        <v>75</v>
      </c>
      <c r="BE144" s="97">
        <f t="shared" ref="BE144:BE184" si="12">IF(U144="základná",N144,0)</f>
        <v>0</v>
      </c>
      <c r="BF144" s="97">
        <f t="shared" ref="BF144:BF184" si="13">IF(U144="znížená",N144,0)</f>
        <v>0</v>
      </c>
      <c r="BG144" s="97">
        <f t="shared" ref="BG144:BG184" si="14">IF(U144="zákl. prenesená",N144,0)</f>
        <v>0</v>
      </c>
      <c r="BH144" s="97">
        <f t="shared" ref="BH144:BH184" si="15">IF(U144="zníž. prenesená",N144,0)</f>
        <v>0</v>
      </c>
      <c r="BI144" s="97">
        <f t="shared" ref="BI144:BI184" si="16">IF(U144="nulová",N144,0)</f>
        <v>0</v>
      </c>
      <c r="BJ144" s="11" t="s">
        <v>81</v>
      </c>
      <c r="BK144" s="98">
        <f t="shared" ref="BK144:BK184" si="17">ROUND(L144*K144,3)</f>
        <v>0</v>
      </c>
      <c r="BL144" s="11" t="s">
        <v>80</v>
      </c>
      <c r="BM144" s="11" t="s">
        <v>152</v>
      </c>
    </row>
    <row r="145" spans="2:65" s="1" customFormat="1" ht="25.5" customHeight="1" x14ac:dyDescent="0.3">
      <c r="B145" s="88"/>
      <c r="C145" s="89" t="s">
        <v>153</v>
      </c>
      <c r="D145" s="89" t="s">
        <v>76</v>
      </c>
      <c r="E145" s="90" t="s">
        <v>154</v>
      </c>
      <c r="F145" s="153" t="s">
        <v>155</v>
      </c>
      <c r="G145" s="153"/>
      <c r="H145" s="153"/>
      <c r="I145" s="153"/>
      <c r="J145" s="91" t="s">
        <v>151</v>
      </c>
      <c r="K145" s="92">
        <v>3</v>
      </c>
      <c r="L145" s="150"/>
      <c r="M145" s="150"/>
      <c r="N145" s="150"/>
      <c r="O145" s="150"/>
      <c r="P145" s="150"/>
      <c r="Q145" s="150"/>
      <c r="R145" s="93"/>
      <c r="T145" s="94" t="s">
        <v>1</v>
      </c>
      <c r="U145" s="27" t="s">
        <v>25</v>
      </c>
      <c r="V145" s="95">
        <v>0</v>
      </c>
      <c r="W145" s="95">
        <f t="shared" si="9"/>
        <v>0</v>
      </c>
      <c r="X145" s="95">
        <v>0</v>
      </c>
      <c r="Y145" s="95">
        <f t="shared" si="10"/>
        <v>0</v>
      </c>
      <c r="Z145" s="95">
        <v>0</v>
      </c>
      <c r="AA145" s="96">
        <f t="shared" si="11"/>
        <v>0</v>
      </c>
      <c r="AR145" s="11" t="s">
        <v>80</v>
      </c>
      <c r="AT145" s="11" t="s">
        <v>76</v>
      </c>
      <c r="AU145" s="11" t="s">
        <v>81</v>
      </c>
      <c r="AY145" s="11" t="s">
        <v>75</v>
      </c>
      <c r="BE145" s="97">
        <f t="shared" si="12"/>
        <v>0</v>
      </c>
      <c r="BF145" s="97">
        <f t="shared" si="13"/>
        <v>0</v>
      </c>
      <c r="BG145" s="97">
        <f t="shared" si="14"/>
        <v>0</v>
      </c>
      <c r="BH145" s="97">
        <f t="shared" si="15"/>
        <v>0</v>
      </c>
      <c r="BI145" s="97">
        <f t="shared" si="16"/>
        <v>0</v>
      </c>
      <c r="BJ145" s="11" t="s">
        <v>81</v>
      </c>
      <c r="BK145" s="98">
        <f t="shared" si="17"/>
        <v>0</v>
      </c>
      <c r="BL145" s="11" t="s">
        <v>80</v>
      </c>
      <c r="BM145" s="11" t="s">
        <v>156</v>
      </c>
    </row>
    <row r="146" spans="2:65" s="1" customFormat="1" ht="25.5" customHeight="1" x14ac:dyDescent="0.3">
      <c r="B146" s="88"/>
      <c r="C146" s="89" t="s">
        <v>5</v>
      </c>
      <c r="D146" s="89" t="s">
        <v>76</v>
      </c>
      <c r="E146" s="90" t="s">
        <v>157</v>
      </c>
      <c r="F146" s="153" t="s">
        <v>158</v>
      </c>
      <c r="G146" s="153"/>
      <c r="H146" s="153"/>
      <c r="I146" s="153"/>
      <c r="J146" s="91" t="s">
        <v>151</v>
      </c>
      <c r="K146" s="92">
        <v>1</v>
      </c>
      <c r="L146" s="150"/>
      <c r="M146" s="150"/>
      <c r="N146" s="150"/>
      <c r="O146" s="150"/>
      <c r="P146" s="150"/>
      <c r="Q146" s="150"/>
      <c r="R146" s="93"/>
      <c r="T146" s="94" t="s">
        <v>1</v>
      </c>
      <c r="U146" s="27" t="s">
        <v>25</v>
      </c>
      <c r="V146" s="95">
        <v>0</v>
      </c>
      <c r="W146" s="95">
        <f t="shared" si="9"/>
        <v>0</v>
      </c>
      <c r="X146" s="95">
        <v>0</v>
      </c>
      <c r="Y146" s="95">
        <f t="shared" si="10"/>
        <v>0</v>
      </c>
      <c r="Z146" s="95">
        <v>0</v>
      </c>
      <c r="AA146" s="96">
        <f t="shared" si="11"/>
        <v>0</v>
      </c>
      <c r="AR146" s="11" t="s">
        <v>80</v>
      </c>
      <c r="AT146" s="11" t="s">
        <v>76</v>
      </c>
      <c r="AU146" s="11" t="s">
        <v>81</v>
      </c>
      <c r="AY146" s="11" t="s">
        <v>75</v>
      </c>
      <c r="BE146" s="97">
        <f t="shared" si="12"/>
        <v>0</v>
      </c>
      <c r="BF146" s="97">
        <f t="shared" si="13"/>
        <v>0</v>
      </c>
      <c r="BG146" s="97">
        <f t="shared" si="14"/>
        <v>0</v>
      </c>
      <c r="BH146" s="97">
        <f t="shared" si="15"/>
        <v>0</v>
      </c>
      <c r="BI146" s="97">
        <f t="shared" si="16"/>
        <v>0</v>
      </c>
      <c r="BJ146" s="11" t="s">
        <v>81</v>
      </c>
      <c r="BK146" s="98">
        <f t="shared" si="17"/>
        <v>0</v>
      </c>
      <c r="BL146" s="11" t="s">
        <v>80</v>
      </c>
      <c r="BM146" s="11" t="s">
        <v>159</v>
      </c>
    </row>
    <row r="147" spans="2:65" s="1" customFormat="1" ht="38.25" customHeight="1" x14ac:dyDescent="0.3">
      <c r="B147" s="88"/>
      <c r="C147" s="89" t="s">
        <v>160</v>
      </c>
      <c r="D147" s="89" t="s">
        <v>76</v>
      </c>
      <c r="E147" s="90" t="s">
        <v>161</v>
      </c>
      <c r="F147" s="153" t="s">
        <v>162</v>
      </c>
      <c r="G147" s="153"/>
      <c r="H147" s="153"/>
      <c r="I147" s="153"/>
      <c r="J147" s="91" t="s">
        <v>151</v>
      </c>
      <c r="K147" s="92">
        <v>1</v>
      </c>
      <c r="L147" s="150"/>
      <c r="M147" s="150"/>
      <c r="N147" s="150"/>
      <c r="O147" s="150"/>
      <c r="P147" s="150"/>
      <c r="Q147" s="150"/>
      <c r="R147" s="93"/>
      <c r="T147" s="94" t="s">
        <v>1</v>
      </c>
      <c r="U147" s="27" t="s">
        <v>25</v>
      </c>
      <c r="V147" s="95">
        <v>5.8798300000000001</v>
      </c>
      <c r="W147" s="95">
        <f t="shared" si="9"/>
        <v>5.8798300000000001</v>
      </c>
      <c r="X147" s="95">
        <v>0</v>
      </c>
      <c r="Y147" s="95">
        <f t="shared" si="10"/>
        <v>0</v>
      </c>
      <c r="Z147" s="95">
        <v>0</v>
      </c>
      <c r="AA147" s="96">
        <f t="shared" si="11"/>
        <v>0</v>
      </c>
      <c r="AR147" s="11" t="s">
        <v>80</v>
      </c>
      <c r="AT147" s="11" t="s">
        <v>76</v>
      </c>
      <c r="AU147" s="11" t="s">
        <v>81</v>
      </c>
      <c r="AY147" s="11" t="s">
        <v>75</v>
      </c>
      <c r="BE147" s="97">
        <f t="shared" si="12"/>
        <v>0</v>
      </c>
      <c r="BF147" s="97">
        <f t="shared" si="13"/>
        <v>0</v>
      </c>
      <c r="BG147" s="97">
        <f t="shared" si="14"/>
        <v>0</v>
      </c>
      <c r="BH147" s="97">
        <f t="shared" si="15"/>
        <v>0</v>
      </c>
      <c r="BI147" s="97">
        <f t="shared" si="16"/>
        <v>0</v>
      </c>
      <c r="BJ147" s="11" t="s">
        <v>81</v>
      </c>
      <c r="BK147" s="98">
        <f t="shared" si="17"/>
        <v>0</v>
      </c>
      <c r="BL147" s="11" t="s">
        <v>80</v>
      </c>
      <c r="BM147" s="11" t="s">
        <v>163</v>
      </c>
    </row>
    <row r="148" spans="2:65" s="1" customFormat="1" ht="25.5" customHeight="1" x14ac:dyDescent="0.3">
      <c r="B148" s="88"/>
      <c r="C148" s="89" t="s">
        <v>164</v>
      </c>
      <c r="D148" s="89" t="s">
        <v>76</v>
      </c>
      <c r="E148" s="90" t="s">
        <v>165</v>
      </c>
      <c r="F148" s="153" t="s">
        <v>166</v>
      </c>
      <c r="G148" s="153"/>
      <c r="H148" s="153"/>
      <c r="I148" s="153"/>
      <c r="J148" s="91" t="s">
        <v>151</v>
      </c>
      <c r="K148" s="92">
        <v>3</v>
      </c>
      <c r="L148" s="150"/>
      <c r="M148" s="150"/>
      <c r="N148" s="150"/>
      <c r="O148" s="150"/>
      <c r="P148" s="150"/>
      <c r="Q148" s="150"/>
      <c r="R148" s="93"/>
      <c r="T148" s="94" t="s">
        <v>1</v>
      </c>
      <c r="U148" s="27" t="s">
        <v>25</v>
      </c>
      <c r="V148" s="95">
        <v>0.21401999999999999</v>
      </c>
      <c r="W148" s="95">
        <f t="shared" si="9"/>
        <v>0.64205999999999996</v>
      </c>
      <c r="X148" s="95">
        <v>2.0000000000000002E-5</v>
      </c>
      <c r="Y148" s="95">
        <f t="shared" si="10"/>
        <v>6.0000000000000008E-5</v>
      </c>
      <c r="Z148" s="95">
        <v>0</v>
      </c>
      <c r="AA148" s="96">
        <f t="shared" si="11"/>
        <v>0</v>
      </c>
      <c r="AR148" s="11" t="s">
        <v>140</v>
      </c>
      <c r="AT148" s="11" t="s">
        <v>76</v>
      </c>
      <c r="AU148" s="11" t="s">
        <v>81</v>
      </c>
      <c r="AY148" s="11" t="s">
        <v>75</v>
      </c>
      <c r="BE148" s="97">
        <f t="shared" si="12"/>
        <v>0</v>
      </c>
      <c r="BF148" s="97">
        <f t="shared" si="13"/>
        <v>0</v>
      </c>
      <c r="BG148" s="97">
        <f t="shared" si="14"/>
        <v>0</v>
      </c>
      <c r="BH148" s="97">
        <f t="shared" si="15"/>
        <v>0</v>
      </c>
      <c r="BI148" s="97">
        <f t="shared" si="16"/>
        <v>0</v>
      </c>
      <c r="BJ148" s="11" t="s">
        <v>81</v>
      </c>
      <c r="BK148" s="98">
        <f t="shared" si="17"/>
        <v>0</v>
      </c>
      <c r="BL148" s="11" t="s">
        <v>140</v>
      </c>
      <c r="BM148" s="11" t="s">
        <v>167</v>
      </c>
    </row>
    <row r="149" spans="2:65" s="1" customFormat="1" ht="25.5" customHeight="1" x14ac:dyDescent="0.3">
      <c r="B149" s="88"/>
      <c r="C149" s="89" t="s">
        <v>168</v>
      </c>
      <c r="D149" s="89" t="s">
        <v>76</v>
      </c>
      <c r="E149" s="90" t="s">
        <v>169</v>
      </c>
      <c r="F149" s="153" t="s">
        <v>170</v>
      </c>
      <c r="G149" s="153"/>
      <c r="H149" s="153"/>
      <c r="I149" s="153"/>
      <c r="J149" s="91" t="s">
        <v>151</v>
      </c>
      <c r="K149" s="92">
        <v>1</v>
      </c>
      <c r="L149" s="150"/>
      <c r="M149" s="150"/>
      <c r="N149" s="150"/>
      <c r="O149" s="150"/>
      <c r="P149" s="150"/>
      <c r="Q149" s="150"/>
      <c r="R149" s="93"/>
      <c r="T149" s="94" t="s">
        <v>1</v>
      </c>
      <c r="U149" s="27" t="s">
        <v>25</v>
      </c>
      <c r="V149" s="95">
        <v>1.54741</v>
      </c>
      <c r="W149" s="95">
        <f t="shared" si="9"/>
        <v>1.54741</v>
      </c>
      <c r="X149" s="95">
        <v>0</v>
      </c>
      <c r="Y149" s="95">
        <f t="shared" si="10"/>
        <v>0</v>
      </c>
      <c r="Z149" s="95">
        <v>0</v>
      </c>
      <c r="AA149" s="96">
        <f t="shared" si="11"/>
        <v>0</v>
      </c>
      <c r="AR149" s="11" t="s">
        <v>80</v>
      </c>
      <c r="AT149" s="11" t="s">
        <v>76</v>
      </c>
      <c r="AU149" s="11" t="s">
        <v>81</v>
      </c>
      <c r="AY149" s="11" t="s">
        <v>75</v>
      </c>
      <c r="BE149" s="97">
        <f t="shared" si="12"/>
        <v>0</v>
      </c>
      <c r="BF149" s="97">
        <f t="shared" si="13"/>
        <v>0</v>
      </c>
      <c r="BG149" s="97">
        <f t="shared" si="14"/>
        <v>0</v>
      </c>
      <c r="BH149" s="97">
        <f t="shared" si="15"/>
        <v>0</v>
      </c>
      <c r="BI149" s="97">
        <f t="shared" si="16"/>
        <v>0</v>
      </c>
      <c r="BJ149" s="11" t="s">
        <v>81</v>
      </c>
      <c r="BK149" s="98">
        <f t="shared" si="17"/>
        <v>0</v>
      </c>
      <c r="BL149" s="11" t="s">
        <v>80</v>
      </c>
      <c r="BM149" s="11" t="s">
        <v>171</v>
      </c>
    </row>
    <row r="150" spans="2:65" s="1" customFormat="1" ht="25.5" customHeight="1" x14ac:dyDescent="0.3">
      <c r="B150" s="88"/>
      <c r="C150" s="99" t="s">
        <v>172</v>
      </c>
      <c r="D150" s="99" t="s">
        <v>96</v>
      </c>
      <c r="E150" s="100" t="s">
        <v>173</v>
      </c>
      <c r="F150" s="154" t="s">
        <v>174</v>
      </c>
      <c r="G150" s="154"/>
      <c r="H150" s="154"/>
      <c r="I150" s="154"/>
      <c r="J150" s="101" t="s">
        <v>151</v>
      </c>
      <c r="K150" s="102">
        <v>1</v>
      </c>
      <c r="L150" s="149"/>
      <c r="M150" s="149"/>
      <c r="N150" s="149"/>
      <c r="O150" s="150"/>
      <c r="P150" s="150"/>
      <c r="Q150" s="150"/>
      <c r="R150" s="93"/>
      <c r="T150" s="94" t="s">
        <v>1</v>
      </c>
      <c r="U150" s="27" t="s">
        <v>25</v>
      </c>
      <c r="V150" s="95">
        <v>0</v>
      </c>
      <c r="W150" s="95">
        <f t="shared" si="9"/>
        <v>0</v>
      </c>
      <c r="X150" s="95">
        <v>7.1000000000000004E-3</v>
      </c>
      <c r="Y150" s="95">
        <f t="shared" si="10"/>
        <v>7.1000000000000004E-3</v>
      </c>
      <c r="Z150" s="95">
        <v>0</v>
      </c>
      <c r="AA150" s="96">
        <f t="shared" si="11"/>
        <v>0</v>
      </c>
      <c r="AR150" s="11" t="s">
        <v>99</v>
      </c>
      <c r="AT150" s="11" t="s">
        <v>96</v>
      </c>
      <c r="AU150" s="11" t="s">
        <v>81</v>
      </c>
      <c r="AY150" s="11" t="s">
        <v>75</v>
      </c>
      <c r="BE150" s="97">
        <f t="shared" si="12"/>
        <v>0</v>
      </c>
      <c r="BF150" s="97">
        <f t="shared" si="13"/>
        <v>0</v>
      </c>
      <c r="BG150" s="97">
        <f t="shared" si="14"/>
        <v>0</v>
      </c>
      <c r="BH150" s="97">
        <f t="shared" si="15"/>
        <v>0</v>
      </c>
      <c r="BI150" s="97">
        <f t="shared" si="16"/>
        <v>0</v>
      </c>
      <c r="BJ150" s="11" t="s">
        <v>81</v>
      </c>
      <c r="BK150" s="98">
        <f t="shared" si="17"/>
        <v>0</v>
      </c>
      <c r="BL150" s="11" t="s">
        <v>80</v>
      </c>
      <c r="BM150" s="11" t="s">
        <v>175</v>
      </c>
    </row>
    <row r="151" spans="2:65" s="1" customFormat="1" ht="25.5" customHeight="1" x14ac:dyDescent="0.3">
      <c r="B151" s="88"/>
      <c r="C151" s="89" t="s">
        <v>176</v>
      </c>
      <c r="D151" s="89" t="s">
        <v>76</v>
      </c>
      <c r="E151" s="90" t="s">
        <v>177</v>
      </c>
      <c r="F151" s="153" t="s">
        <v>178</v>
      </c>
      <c r="G151" s="153"/>
      <c r="H151" s="153"/>
      <c r="I151" s="153"/>
      <c r="J151" s="91" t="s">
        <v>151</v>
      </c>
      <c r="K151" s="92">
        <v>3</v>
      </c>
      <c r="L151" s="150"/>
      <c r="M151" s="150"/>
      <c r="N151" s="150"/>
      <c r="O151" s="150"/>
      <c r="P151" s="150"/>
      <c r="Q151" s="150"/>
      <c r="R151" s="93"/>
      <c r="T151" s="94" t="s">
        <v>1</v>
      </c>
      <c r="U151" s="27" t="s">
        <v>25</v>
      </c>
      <c r="V151" s="95">
        <v>0</v>
      </c>
      <c r="W151" s="95">
        <f t="shared" si="9"/>
        <v>0</v>
      </c>
      <c r="X151" s="95">
        <v>0</v>
      </c>
      <c r="Y151" s="95">
        <f t="shared" si="10"/>
        <v>0</v>
      </c>
      <c r="Z151" s="95">
        <v>0</v>
      </c>
      <c r="AA151" s="96">
        <f t="shared" si="11"/>
        <v>0</v>
      </c>
      <c r="AR151" s="11" t="s">
        <v>80</v>
      </c>
      <c r="AT151" s="11" t="s">
        <v>76</v>
      </c>
      <c r="AU151" s="11" t="s">
        <v>81</v>
      </c>
      <c r="AY151" s="11" t="s">
        <v>75</v>
      </c>
      <c r="BE151" s="97">
        <f t="shared" si="12"/>
        <v>0</v>
      </c>
      <c r="BF151" s="97">
        <f t="shared" si="13"/>
        <v>0</v>
      </c>
      <c r="BG151" s="97">
        <f t="shared" si="14"/>
        <v>0</v>
      </c>
      <c r="BH151" s="97">
        <f t="shared" si="15"/>
        <v>0</v>
      </c>
      <c r="BI151" s="97">
        <f t="shared" si="16"/>
        <v>0</v>
      </c>
      <c r="BJ151" s="11" t="s">
        <v>81</v>
      </c>
      <c r="BK151" s="98">
        <f t="shared" si="17"/>
        <v>0</v>
      </c>
      <c r="BL151" s="11" t="s">
        <v>80</v>
      </c>
      <c r="BM151" s="11" t="s">
        <v>179</v>
      </c>
    </row>
    <row r="152" spans="2:65" s="1" customFormat="1" ht="87" customHeight="1" x14ac:dyDescent="0.3">
      <c r="B152" s="88"/>
      <c r="C152" s="99" t="s">
        <v>180</v>
      </c>
      <c r="D152" s="99" t="s">
        <v>96</v>
      </c>
      <c r="E152" s="100" t="s">
        <v>181</v>
      </c>
      <c r="F152" s="154" t="s">
        <v>817</v>
      </c>
      <c r="G152" s="154"/>
      <c r="H152" s="154"/>
      <c r="I152" s="154"/>
      <c r="J152" s="101" t="s">
        <v>151</v>
      </c>
      <c r="K152" s="102">
        <v>1</v>
      </c>
      <c r="L152" s="149"/>
      <c r="M152" s="149"/>
      <c r="N152" s="149"/>
      <c r="O152" s="150"/>
      <c r="P152" s="150"/>
      <c r="Q152" s="150"/>
      <c r="R152" s="93"/>
      <c r="T152" s="94" t="s">
        <v>1</v>
      </c>
      <c r="U152" s="27" t="s">
        <v>25</v>
      </c>
      <c r="V152" s="95">
        <v>0</v>
      </c>
      <c r="W152" s="95">
        <f t="shared" si="9"/>
        <v>0</v>
      </c>
      <c r="X152" s="95">
        <v>0</v>
      </c>
      <c r="Y152" s="95">
        <f t="shared" si="10"/>
        <v>0</v>
      </c>
      <c r="Z152" s="95">
        <v>0</v>
      </c>
      <c r="AA152" s="96">
        <f t="shared" si="11"/>
        <v>0</v>
      </c>
      <c r="AR152" s="11" t="s">
        <v>99</v>
      </c>
      <c r="AT152" s="11" t="s">
        <v>96</v>
      </c>
      <c r="AU152" s="11" t="s">
        <v>81</v>
      </c>
      <c r="AY152" s="11" t="s">
        <v>75</v>
      </c>
      <c r="BE152" s="97">
        <f t="shared" si="12"/>
        <v>0</v>
      </c>
      <c r="BF152" s="97">
        <f t="shared" si="13"/>
        <v>0</v>
      </c>
      <c r="BG152" s="97">
        <f t="shared" si="14"/>
        <v>0</v>
      </c>
      <c r="BH152" s="97">
        <f t="shared" si="15"/>
        <v>0</v>
      </c>
      <c r="BI152" s="97">
        <f t="shared" si="16"/>
        <v>0</v>
      </c>
      <c r="BJ152" s="11" t="s">
        <v>81</v>
      </c>
      <c r="BK152" s="98">
        <f t="shared" si="17"/>
        <v>0</v>
      </c>
      <c r="BL152" s="11" t="s">
        <v>80</v>
      </c>
      <c r="BM152" s="11" t="s">
        <v>182</v>
      </c>
    </row>
    <row r="153" spans="2:65" s="1" customFormat="1" ht="50.25" customHeight="1" x14ac:dyDescent="0.3">
      <c r="B153" s="88"/>
      <c r="C153" s="99" t="s">
        <v>183</v>
      </c>
      <c r="D153" s="99" t="s">
        <v>96</v>
      </c>
      <c r="E153" s="100" t="s">
        <v>184</v>
      </c>
      <c r="F153" s="154" t="s">
        <v>185</v>
      </c>
      <c r="G153" s="154"/>
      <c r="H153" s="154"/>
      <c r="I153" s="154"/>
      <c r="J153" s="101" t="s">
        <v>151</v>
      </c>
      <c r="K153" s="102">
        <v>1</v>
      </c>
      <c r="L153" s="149"/>
      <c r="M153" s="149"/>
      <c r="N153" s="149"/>
      <c r="O153" s="150"/>
      <c r="P153" s="150"/>
      <c r="Q153" s="150"/>
      <c r="R153" s="93"/>
      <c r="T153" s="94" t="s">
        <v>1</v>
      </c>
      <c r="U153" s="27" t="s">
        <v>25</v>
      </c>
      <c r="V153" s="95">
        <v>0</v>
      </c>
      <c r="W153" s="95">
        <f t="shared" si="9"/>
        <v>0</v>
      </c>
      <c r="X153" s="95">
        <v>0</v>
      </c>
      <c r="Y153" s="95">
        <f t="shared" si="10"/>
        <v>0</v>
      </c>
      <c r="Z153" s="95">
        <v>0</v>
      </c>
      <c r="AA153" s="96">
        <f t="shared" si="11"/>
        <v>0</v>
      </c>
      <c r="AR153" s="11" t="s">
        <v>99</v>
      </c>
      <c r="AT153" s="11" t="s">
        <v>96</v>
      </c>
      <c r="AU153" s="11" t="s">
        <v>81</v>
      </c>
      <c r="AY153" s="11" t="s">
        <v>75</v>
      </c>
      <c r="BE153" s="97">
        <f t="shared" si="12"/>
        <v>0</v>
      </c>
      <c r="BF153" s="97">
        <f t="shared" si="13"/>
        <v>0</v>
      </c>
      <c r="BG153" s="97">
        <f t="shared" si="14"/>
        <v>0</v>
      </c>
      <c r="BH153" s="97">
        <f t="shared" si="15"/>
        <v>0</v>
      </c>
      <c r="BI153" s="97">
        <f t="shared" si="16"/>
        <v>0</v>
      </c>
      <c r="BJ153" s="11" t="s">
        <v>81</v>
      </c>
      <c r="BK153" s="98">
        <f t="shared" si="17"/>
        <v>0</v>
      </c>
      <c r="BL153" s="11" t="s">
        <v>80</v>
      </c>
      <c r="BM153" s="11" t="s">
        <v>186</v>
      </c>
    </row>
    <row r="154" spans="2:65" s="1" customFormat="1" ht="16.5" customHeight="1" x14ac:dyDescent="0.3">
      <c r="B154" s="88"/>
      <c r="C154" s="99" t="s">
        <v>187</v>
      </c>
      <c r="D154" s="99" t="s">
        <v>96</v>
      </c>
      <c r="E154" s="100" t="s">
        <v>188</v>
      </c>
      <c r="F154" s="154" t="s">
        <v>189</v>
      </c>
      <c r="G154" s="154"/>
      <c r="H154" s="154"/>
      <c r="I154" s="154"/>
      <c r="J154" s="101" t="s">
        <v>151</v>
      </c>
      <c r="K154" s="102">
        <v>1</v>
      </c>
      <c r="L154" s="149"/>
      <c r="M154" s="149"/>
      <c r="N154" s="149"/>
      <c r="O154" s="150"/>
      <c r="P154" s="150"/>
      <c r="Q154" s="150"/>
      <c r="R154" s="93"/>
      <c r="T154" s="94" t="s">
        <v>1</v>
      </c>
      <c r="U154" s="27" t="s">
        <v>25</v>
      </c>
      <c r="V154" s="95">
        <v>0</v>
      </c>
      <c r="W154" s="95">
        <f t="shared" si="9"/>
        <v>0</v>
      </c>
      <c r="X154" s="95">
        <v>0</v>
      </c>
      <c r="Y154" s="95">
        <f t="shared" si="10"/>
        <v>0</v>
      </c>
      <c r="Z154" s="95">
        <v>0</v>
      </c>
      <c r="AA154" s="96">
        <f t="shared" si="11"/>
        <v>0</v>
      </c>
      <c r="AR154" s="11" t="s">
        <v>99</v>
      </c>
      <c r="AT154" s="11" t="s">
        <v>96</v>
      </c>
      <c r="AU154" s="11" t="s">
        <v>81</v>
      </c>
      <c r="AY154" s="11" t="s">
        <v>75</v>
      </c>
      <c r="BE154" s="97">
        <f t="shared" si="12"/>
        <v>0</v>
      </c>
      <c r="BF154" s="97">
        <f t="shared" si="13"/>
        <v>0</v>
      </c>
      <c r="BG154" s="97">
        <f t="shared" si="14"/>
        <v>0</v>
      </c>
      <c r="BH154" s="97">
        <f t="shared" si="15"/>
        <v>0</v>
      </c>
      <c r="BI154" s="97">
        <f t="shared" si="16"/>
        <v>0</v>
      </c>
      <c r="BJ154" s="11" t="s">
        <v>81</v>
      </c>
      <c r="BK154" s="98">
        <f t="shared" si="17"/>
        <v>0</v>
      </c>
      <c r="BL154" s="11" t="s">
        <v>80</v>
      </c>
      <c r="BM154" s="11" t="s">
        <v>190</v>
      </c>
    </row>
    <row r="155" spans="2:65" s="1" customFormat="1" ht="16.5" customHeight="1" x14ac:dyDescent="0.3">
      <c r="B155" s="88"/>
      <c r="C155" s="99" t="s">
        <v>191</v>
      </c>
      <c r="D155" s="99" t="s">
        <v>96</v>
      </c>
      <c r="E155" s="100" t="s">
        <v>192</v>
      </c>
      <c r="F155" s="154" t="s">
        <v>193</v>
      </c>
      <c r="G155" s="154"/>
      <c r="H155" s="154"/>
      <c r="I155" s="154"/>
      <c r="J155" s="101" t="s">
        <v>151</v>
      </c>
      <c r="K155" s="102">
        <v>3</v>
      </c>
      <c r="L155" s="149"/>
      <c r="M155" s="149"/>
      <c r="N155" s="149"/>
      <c r="O155" s="150"/>
      <c r="P155" s="150"/>
      <c r="Q155" s="150"/>
      <c r="R155" s="93"/>
      <c r="T155" s="94" t="s">
        <v>1</v>
      </c>
      <c r="U155" s="27" t="s">
        <v>25</v>
      </c>
      <c r="V155" s="95">
        <v>0</v>
      </c>
      <c r="W155" s="95">
        <f t="shared" si="9"/>
        <v>0</v>
      </c>
      <c r="X155" s="95">
        <v>0</v>
      </c>
      <c r="Y155" s="95">
        <f t="shared" si="10"/>
        <v>0</v>
      </c>
      <c r="Z155" s="95">
        <v>0</v>
      </c>
      <c r="AA155" s="96">
        <f t="shared" si="11"/>
        <v>0</v>
      </c>
      <c r="AR155" s="11" t="s">
        <v>99</v>
      </c>
      <c r="AT155" s="11" t="s">
        <v>96</v>
      </c>
      <c r="AU155" s="11" t="s">
        <v>81</v>
      </c>
      <c r="AY155" s="11" t="s">
        <v>75</v>
      </c>
      <c r="BE155" s="97">
        <f t="shared" si="12"/>
        <v>0</v>
      </c>
      <c r="BF155" s="97">
        <f t="shared" si="13"/>
        <v>0</v>
      </c>
      <c r="BG155" s="97">
        <f t="shared" si="14"/>
        <v>0</v>
      </c>
      <c r="BH155" s="97">
        <f t="shared" si="15"/>
        <v>0</v>
      </c>
      <c r="BI155" s="97">
        <f t="shared" si="16"/>
        <v>0</v>
      </c>
      <c r="BJ155" s="11" t="s">
        <v>81</v>
      </c>
      <c r="BK155" s="98">
        <f t="shared" si="17"/>
        <v>0</v>
      </c>
      <c r="BL155" s="11" t="s">
        <v>80</v>
      </c>
      <c r="BM155" s="11" t="s">
        <v>194</v>
      </c>
    </row>
    <row r="156" spans="2:65" s="1" customFormat="1" ht="25.5" customHeight="1" x14ac:dyDescent="0.3">
      <c r="B156" s="88"/>
      <c r="C156" s="99" t="s">
        <v>195</v>
      </c>
      <c r="D156" s="99" t="s">
        <v>96</v>
      </c>
      <c r="E156" s="100" t="s">
        <v>196</v>
      </c>
      <c r="F156" s="154" t="s">
        <v>197</v>
      </c>
      <c r="G156" s="154"/>
      <c r="H156" s="154"/>
      <c r="I156" s="154"/>
      <c r="J156" s="101" t="s">
        <v>151</v>
      </c>
      <c r="K156" s="102">
        <v>3</v>
      </c>
      <c r="L156" s="149"/>
      <c r="M156" s="149"/>
      <c r="N156" s="149"/>
      <c r="O156" s="150"/>
      <c r="P156" s="150"/>
      <c r="Q156" s="150"/>
      <c r="R156" s="93"/>
      <c r="T156" s="94" t="s">
        <v>1</v>
      </c>
      <c r="U156" s="27" t="s">
        <v>25</v>
      </c>
      <c r="V156" s="95">
        <v>0</v>
      </c>
      <c r="W156" s="95">
        <f t="shared" si="9"/>
        <v>0</v>
      </c>
      <c r="X156" s="95">
        <v>0</v>
      </c>
      <c r="Y156" s="95">
        <f t="shared" si="10"/>
        <v>0</v>
      </c>
      <c r="Z156" s="95">
        <v>0</v>
      </c>
      <c r="AA156" s="96">
        <f t="shared" si="11"/>
        <v>0</v>
      </c>
      <c r="AR156" s="11" t="s">
        <v>99</v>
      </c>
      <c r="AT156" s="11" t="s">
        <v>96</v>
      </c>
      <c r="AU156" s="11" t="s">
        <v>81</v>
      </c>
      <c r="AY156" s="11" t="s">
        <v>75</v>
      </c>
      <c r="BE156" s="97">
        <f t="shared" si="12"/>
        <v>0</v>
      </c>
      <c r="BF156" s="97">
        <f t="shared" si="13"/>
        <v>0</v>
      </c>
      <c r="BG156" s="97">
        <f t="shared" si="14"/>
        <v>0</v>
      </c>
      <c r="BH156" s="97">
        <f t="shared" si="15"/>
        <v>0</v>
      </c>
      <c r="BI156" s="97">
        <f t="shared" si="16"/>
        <v>0</v>
      </c>
      <c r="BJ156" s="11" t="s">
        <v>81</v>
      </c>
      <c r="BK156" s="98">
        <f t="shared" si="17"/>
        <v>0</v>
      </c>
      <c r="BL156" s="11" t="s">
        <v>80</v>
      </c>
      <c r="BM156" s="11" t="s">
        <v>198</v>
      </c>
    </row>
    <row r="157" spans="2:65" s="1" customFormat="1" ht="16.5" customHeight="1" x14ac:dyDescent="0.3">
      <c r="B157" s="88"/>
      <c r="C157" s="99" t="s">
        <v>199</v>
      </c>
      <c r="D157" s="99" t="s">
        <v>96</v>
      </c>
      <c r="E157" s="100" t="s">
        <v>200</v>
      </c>
      <c r="F157" s="154" t="s">
        <v>201</v>
      </c>
      <c r="G157" s="154"/>
      <c r="H157" s="154"/>
      <c r="I157" s="154"/>
      <c r="J157" s="101" t="s">
        <v>151</v>
      </c>
      <c r="K157" s="102">
        <v>3</v>
      </c>
      <c r="L157" s="149"/>
      <c r="M157" s="149"/>
      <c r="N157" s="149"/>
      <c r="O157" s="150"/>
      <c r="P157" s="150"/>
      <c r="Q157" s="150"/>
      <c r="R157" s="93"/>
      <c r="T157" s="94" t="s">
        <v>1</v>
      </c>
      <c r="U157" s="27" t="s">
        <v>25</v>
      </c>
      <c r="V157" s="95">
        <v>0</v>
      </c>
      <c r="W157" s="95">
        <f t="shared" si="9"/>
        <v>0</v>
      </c>
      <c r="X157" s="95">
        <v>0</v>
      </c>
      <c r="Y157" s="95">
        <f t="shared" si="10"/>
        <v>0</v>
      </c>
      <c r="Z157" s="95">
        <v>0</v>
      </c>
      <c r="AA157" s="96">
        <f t="shared" si="11"/>
        <v>0</v>
      </c>
      <c r="AR157" s="11" t="s">
        <v>99</v>
      </c>
      <c r="AT157" s="11" t="s">
        <v>96</v>
      </c>
      <c r="AU157" s="11" t="s">
        <v>81</v>
      </c>
      <c r="AY157" s="11" t="s">
        <v>75</v>
      </c>
      <c r="BE157" s="97">
        <f t="shared" si="12"/>
        <v>0</v>
      </c>
      <c r="BF157" s="97">
        <f t="shared" si="13"/>
        <v>0</v>
      </c>
      <c r="BG157" s="97">
        <f t="shared" si="14"/>
        <v>0</v>
      </c>
      <c r="BH157" s="97">
        <f t="shared" si="15"/>
        <v>0</v>
      </c>
      <c r="BI157" s="97">
        <f t="shared" si="16"/>
        <v>0</v>
      </c>
      <c r="BJ157" s="11" t="s">
        <v>81</v>
      </c>
      <c r="BK157" s="98">
        <f t="shared" si="17"/>
        <v>0</v>
      </c>
      <c r="BL157" s="11" t="s">
        <v>80</v>
      </c>
      <c r="BM157" s="11" t="s">
        <v>202</v>
      </c>
    </row>
    <row r="158" spans="2:65" s="1" customFormat="1" ht="16.5" customHeight="1" x14ac:dyDescent="0.3">
      <c r="B158" s="88"/>
      <c r="C158" s="99" t="s">
        <v>203</v>
      </c>
      <c r="D158" s="99" t="s">
        <v>96</v>
      </c>
      <c r="E158" s="100" t="s">
        <v>204</v>
      </c>
      <c r="F158" s="154" t="s">
        <v>205</v>
      </c>
      <c r="G158" s="154"/>
      <c r="H158" s="154"/>
      <c r="I158" s="154"/>
      <c r="J158" s="101" t="s">
        <v>151</v>
      </c>
      <c r="K158" s="102">
        <v>1</v>
      </c>
      <c r="L158" s="149"/>
      <c r="M158" s="149"/>
      <c r="N158" s="149"/>
      <c r="O158" s="150"/>
      <c r="P158" s="150"/>
      <c r="Q158" s="150"/>
      <c r="R158" s="93"/>
      <c r="T158" s="94" t="s">
        <v>1</v>
      </c>
      <c r="U158" s="27" t="s">
        <v>25</v>
      </c>
      <c r="V158" s="95">
        <v>0</v>
      </c>
      <c r="W158" s="95">
        <f t="shared" si="9"/>
        <v>0</v>
      </c>
      <c r="X158" s="95">
        <v>0</v>
      </c>
      <c r="Y158" s="95">
        <f t="shared" si="10"/>
        <v>0</v>
      </c>
      <c r="Z158" s="95">
        <v>0</v>
      </c>
      <c r="AA158" s="96">
        <f t="shared" si="11"/>
        <v>0</v>
      </c>
      <c r="AR158" s="11" t="s">
        <v>99</v>
      </c>
      <c r="AT158" s="11" t="s">
        <v>96</v>
      </c>
      <c r="AU158" s="11" t="s">
        <v>81</v>
      </c>
      <c r="AY158" s="11" t="s">
        <v>75</v>
      </c>
      <c r="BE158" s="97">
        <f t="shared" si="12"/>
        <v>0</v>
      </c>
      <c r="BF158" s="97">
        <f t="shared" si="13"/>
        <v>0</v>
      </c>
      <c r="BG158" s="97">
        <f t="shared" si="14"/>
        <v>0</v>
      </c>
      <c r="BH158" s="97">
        <f t="shared" si="15"/>
        <v>0</v>
      </c>
      <c r="BI158" s="97">
        <f t="shared" si="16"/>
        <v>0</v>
      </c>
      <c r="BJ158" s="11" t="s">
        <v>81</v>
      </c>
      <c r="BK158" s="98">
        <f t="shared" si="17"/>
        <v>0</v>
      </c>
      <c r="BL158" s="11" t="s">
        <v>80</v>
      </c>
      <c r="BM158" s="11" t="s">
        <v>206</v>
      </c>
    </row>
    <row r="159" spans="2:65" s="1" customFormat="1" ht="16.5" customHeight="1" x14ac:dyDescent="0.3">
      <c r="B159" s="88"/>
      <c r="C159" s="99" t="s">
        <v>207</v>
      </c>
      <c r="D159" s="99" t="s">
        <v>96</v>
      </c>
      <c r="E159" s="100" t="s">
        <v>208</v>
      </c>
      <c r="F159" s="154" t="s">
        <v>209</v>
      </c>
      <c r="G159" s="154"/>
      <c r="H159" s="154"/>
      <c r="I159" s="154"/>
      <c r="J159" s="101" t="s">
        <v>151</v>
      </c>
      <c r="K159" s="102">
        <v>1</v>
      </c>
      <c r="L159" s="149"/>
      <c r="M159" s="149"/>
      <c r="N159" s="149"/>
      <c r="O159" s="150"/>
      <c r="P159" s="150"/>
      <c r="Q159" s="150"/>
      <c r="R159" s="93"/>
      <c r="T159" s="94" t="s">
        <v>1</v>
      </c>
      <c r="U159" s="27" t="s">
        <v>25</v>
      </c>
      <c r="V159" s="95">
        <v>0</v>
      </c>
      <c r="W159" s="95">
        <f t="shared" si="9"/>
        <v>0</v>
      </c>
      <c r="X159" s="95">
        <v>0</v>
      </c>
      <c r="Y159" s="95">
        <f t="shared" si="10"/>
        <v>0</v>
      </c>
      <c r="Z159" s="95">
        <v>0</v>
      </c>
      <c r="AA159" s="96">
        <f t="shared" si="11"/>
        <v>0</v>
      </c>
      <c r="AR159" s="11" t="s">
        <v>99</v>
      </c>
      <c r="AT159" s="11" t="s">
        <v>96</v>
      </c>
      <c r="AU159" s="11" t="s">
        <v>81</v>
      </c>
      <c r="AY159" s="11" t="s">
        <v>75</v>
      </c>
      <c r="BE159" s="97">
        <f t="shared" si="12"/>
        <v>0</v>
      </c>
      <c r="BF159" s="97">
        <f t="shared" si="13"/>
        <v>0</v>
      </c>
      <c r="BG159" s="97">
        <f t="shared" si="14"/>
        <v>0</v>
      </c>
      <c r="BH159" s="97">
        <f t="shared" si="15"/>
        <v>0</v>
      </c>
      <c r="BI159" s="97">
        <f t="shared" si="16"/>
        <v>0</v>
      </c>
      <c r="BJ159" s="11" t="s">
        <v>81</v>
      </c>
      <c r="BK159" s="98">
        <f t="shared" si="17"/>
        <v>0</v>
      </c>
      <c r="BL159" s="11" t="s">
        <v>80</v>
      </c>
      <c r="BM159" s="11" t="s">
        <v>210</v>
      </c>
    </row>
    <row r="160" spans="2:65" s="1" customFormat="1" ht="25.5" customHeight="1" x14ac:dyDescent="0.3">
      <c r="B160" s="88"/>
      <c r="C160" s="99" t="s">
        <v>211</v>
      </c>
      <c r="D160" s="99" t="s">
        <v>96</v>
      </c>
      <c r="E160" s="100" t="s">
        <v>212</v>
      </c>
      <c r="F160" s="154" t="s">
        <v>213</v>
      </c>
      <c r="G160" s="154"/>
      <c r="H160" s="154"/>
      <c r="I160" s="154"/>
      <c r="J160" s="101" t="s">
        <v>151</v>
      </c>
      <c r="K160" s="102">
        <v>1</v>
      </c>
      <c r="L160" s="149"/>
      <c r="M160" s="149"/>
      <c r="N160" s="149"/>
      <c r="O160" s="150"/>
      <c r="P160" s="150"/>
      <c r="Q160" s="150"/>
      <c r="R160" s="93"/>
      <c r="T160" s="94" t="s">
        <v>1</v>
      </c>
      <c r="U160" s="27" t="s">
        <v>25</v>
      </c>
      <c r="V160" s="95">
        <v>0</v>
      </c>
      <c r="W160" s="95">
        <f t="shared" si="9"/>
        <v>0</v>
      </c>
      <c r="X160" s="95">
        <v>0</v>
      </c>
      <c r="Y160" s="95">
        <f t="shared" si="10"/>
        <v>0</v>
      </c>
      <c r="Z160" s="95">
        <v>0</v>
      </c>
      <c r="AA160" s="96">
        <f t="shared" si="11"/>
        <v>0</v>
      </c>
      <c r="AR160" s="11" t="s">
        <v>99</v>
      </c>
      <c r="AT160" s="11" t="s">
        <v>96</v>
      </c>
      <c r="AU160" s="11" t="s">
        <v>81</v>
      </c>
      <c r="AY160" s="11" t="s">
        <v>75</v>
      </c>
      <c r="BE160" s="97">
        <f t="shared" si="12"/>
        <v>0</v>
      </c>
      <c r="BF160" s="97">
        <f t="shared" si="13"/>
        <v>0</v>
      </c>
      <c r="BG160" s="97">
        <f t="shared" si="14"/>
        <v>0</v>
      </c>
      <c r="BH160" s="97">
        <f t="shared" si="15"/>
        <v>0</v>
      </c>
      <c r="BI160" s="97">
        <f t="shared" si="16"/>
        <v>0</v>
      </c>
      <c r="BJ160" s="11" t="s">
        <v>81</v>
      </c>
      <c r="BK160" s="98">
        <f t="shared" si="17"/>
        <v>0</v>
      </c>
      <c r="BL160" s="11" t="s">
        <v>80</v>
      </c>
      <c r="BM160" s="11" t="s">
        <v>214</v>
      </c>
    </row>
    <row r="161" spans="2:65" s="1" customFormat="1" ht="16.5" customHeight="1" x14ac:dyDescent="0.3">
      <c r="B161" s="88"/>
      <c r="C161" s="99" t="s">
        <v>215</v>
      </c>
      <c r="D161" s="99" t="s">
        <v>96</v>
      </c>
      <c r="E161" s="100" t="s">
        <v>216</v>
      </c>
      <c r="F161" s="154" t="s">
        <v>217</v>
      </c>
      <c r="G161" s="154"/>
      <c r="H161" s="154"/>
      <c r="I161" s="154"/>
      <c r="J161" s="101" t="s">
        <v>151</v>
      </c>
      <c r="K161" s="102">
        <v>1</v>
      </c>
      <c r="L161" s="149"/>
      <c r="M161" s="149"/>
      <c r="N161" s="149"/>
      <c r="O161" s="150"/>
      <c r="P161" s="150"/>
      <c r="Q161" s="150"/>
      <c r="R161" s="93"/>
      <c r="T161" s="94" t="s">
        <v>1</v>
      </c>
      <c r="U161" s="27" t="s">
        <v>25</v>
      </c>
      <c r="V161" s="95">
        <v>0</v>
      </c>
      <c r="W161" s="95">
        <f t="shared" si="9"/>
        <v>0</v>
      </c>
      <c r="X161" s="95">
        <v>0</v>
      </c>
      <c r="Y161" s="95">
        <f t="shared" si="10"/>
        <v>0</v>
      </c>
      <c r="Z161" s="95">
        <v>0</v>
      </c>
      <c r="AA161" s="96">
        <f t="shared" si="11"/>
        <v>0</v>
      </c>
      <c r="AR161" s="11" t="s">
        <v>99</v>
      </c>
      <c r="AT161" s="11" t="s">
        <v>96</v>
      </c>
      <c r="AU161" s="11" t="s">
        <v>81</v>
      </c>
      <c r="AY161" s="11" t="s">
        <v>75</v>
      </c>
      <c r="BE161" s="97">
        <f t="shared" si="12"/>
        <v>0</v>
      </c>
      <c r="BF161" s="97">
        <f t="shared" si="13"/>
        <v>0</v>
      </c>
      <c r="BG161" s="97">
        <f t="shared" si="14"/>
        <v>0</v>
      </c>
      <c r="BH161" s="97">
        <f t="shared" si="15"/>
        <v>0</v>
      </c>
      <c r="BI161" s="97">
        <f t="shared" si="16"/>
        <v>0</v>
      </c>
      <c r="BJ161" s="11" t="s">
        <v>81</v>
      </c>
      <c r="BK161" s="98">
        <f t="shared" si="17"/>
        <v>0</v>
      </c>
      <c r="BL161" s="11" t="s">
        <v>80</v>
      </c>
      <c r="BM161" s="11" t="s">
        <v>218</v>
      </c>
    </row>
    <row r="162" spans="2:65" s="1" customFormat="1" ht="16.5" customHeight="1" x14ac:dyDescent="0.3">
      <c r="B162" s="88"/>
      <c r="C162" s="99" t="s">
        <v>219</v>
      </c>
      <c r="D162" s="99" t="s">
        <v>96</v>
      </c>
      <c r="E162" s="100" t="s">
        <v>220</v>
      </c>
      <c r="F162" s="154" t="s">
        <v>221</v>
      </c>
      <c r="G162" s="154"/>
      <c r="H162" s="154"/>
      <c r="I162" s="154"/>
      <c r="J162" s="101" t="s">
        <v>151</v>
      </c>
      <c r="K162" s="102">
        <v>1</v>
      </c>
      <c r="L162" s="149"/>
      <c r="M162" s="149"/>
      <c r="N162" s="149"/>
      <c r="O162" s="150"/>
      <c r="P162" s="150"/>
      <c r="Q162" s="150"/>
      <c r="R162" s="93"/>
      <c r="T162" s="94" t="s">
        <v>1</v>
      </c>
      <c r="U162" s="27" t="s">
        <v>25</v>
      </c>
      <c r="V162" s="95">
        <v>0</v>
      </c>
      <c r="W162" s="95">
        <f t="shared" si="9"/>
        <v>0</v>
      </c>
      <c r="X162" s="95">
        <v>0</v>
      </c>
      <c r="Y162" s="95">
        <f t="shared" si="10"/>
        <v>0</v>
      </c>
      <c r="Z162" s="95">
        <v>0</v>
      </c>
      <c r="AA162" s="96">
        <f t="shared" si="11"/>
        <v>0</v>
      </c>
      <c r="AR162" s="11" t="s">
        <v>99</v>
      </c>
      <c r="AT162" s="11" t="s">
        <v>96</v>
      </c>
      <c r="AU162" s="11" t="s">
        <v>81</v>
      </c>
      <c r="AY162" s="11" t="s">
        <v>75</v>
      </c>
      <c r="BE162" s="97">
        <f t="shared" si="12"/>
        <v>0</v>
      </c>
      <c r="BF162" s="97">
        <f t="shared" si="13"/>
        <v>0</v>
      </c>
      <c r="BG162" s="97">
        <f t="shared" si="14"/>
        <v>0</v>
      </c>
      <c r="BH162" s="97">
        <f t="shared" si="15"/>
        <v>0</v>
      </c>
      <c r="BI162" s="97">
        <f t="shared" si="16"/>
        <v>0</v>
      </c>
      <c r="BJ162" s="11" t="s">
        <v>81</v>
      </c>
      <c r="BK162" s="98">
        <f t="shared" si="17"/>
        <v>0</v>
      </c>
      <c r="BL162" s="11" t="s">
        <v>80</v>
      </c>
      <c r="BM162" s="11" t="s">
        <v>222</v>
      </c>
    </row>
    <row r="163" spans="2:65" s="1" customFormat="1" ht="16.5" customHeight="1" x14ac:dyDescent="0.3">
      <c r="B163" s="88"/>
      <c r="C163" s="99" t="s">
        <v>223</v>
      </c>
      <c r="D163" s="99" t="s">
        <v>96</v>
      </c>
      <c r="E163" s="100" t="s">
        <v>224</v>
      </c>
      <c r="F163" s="154" t="s">
        <v>225</v>
      </c>
      <c r="G163" s="154"/>
      <c r="H163" s="154"/>
      <c r="I163" s="154"/>
      <c r="J163" s="101" t="s">
        <v>151</v>
      </c>
      <c r="K163" s="102">
        <v>1</v>
      </c>
      <c r="L163" s="149"/>
      <c r="M163" s="149"/>
      <c r="N163" s="149"/>
      <c r="O163" s="150"/>
      <c r="P163" s="150"/>
      <c r="Q163" s="150"/>
      <c r="R163" s="93"/>
      <c r="T163" s="94" t="s">
        <v>1</v>
      </c>
      <c r="U163" s="27" t="s">
        <v>25</v>
      </c>
      <c r="V163" s="95">
        <v>0</v>
      </c>
      <c r="W163" s="95">
        <f t="shared" si="9"/>
        <v>0</v>
      </c>
      <c r="X163" s="95">
        <v>0</v>
      </c>
      <c r="Y163" s="95">
        <f t="shared" si="10"/>
        <v>0</v>
      </c>
      <c r="Z163" s="95">
        <v>0</v>
      </c>
      <c r="AA163" s="96">
        <f t="shared" si="11"/>
        <v>0</v>
      </c>
      <c r="AR163" s="11" t="s">
        <v>99</v>
      </c>
      <c r="AT163" s="11" t="s">
        <v>96</v>
      </c>
      <c r="AU163" s="11" t="s">
        <v>81</v>
      </c>
      <c r="AY163" s="11" t="s">
        <v>75</v>
      </c>
      <c r="BE163" s="97">
        <f t="shared" si="12"/>
        <v>0</v>
      </c>
      <c r="BF163" s="97">
        <f t="shared" si="13"/>
        <v>0</v>
      </c>
      <c r="BG163" s="97">
        <f t="shared" si="14"/>
        <v>0</v>
      </c>
      <c r="BH163" s="97">
        <f t="shared" si="15"/>
        <v>0</v>
      </c>
      <c r="BI163" s="97">
        <f t="shared" si="16"/>
        <v>0</v>
      </c>
      <c r="BJ163" s="11" t="s">
        <v>81</v>
      </c>
      <c r="BK163" s="98">
        <f t="shared" si="17"/>
        <v>0</v>
      </c>
      <c r="BL163" s="11" t="s">
        <v>80</v>
      </c>
      <c r="BM163" s="11" t="s">
        <v>226</v>
      </c>
    </row>
    <row r="164" spans="2:65" s="1" customFormat="1" ht="16.5" customHeight="1" x14ac:dyDescent="0.3">
      <c r="B164" s="88"/>
      <c r="C164" s="99" t="s">
        <v>227</v>
      </c>
      <c r="D164" s="99" t="s">
        <v>96</v>
      </c>
      <c r="E164" s="100" t="s">
        <v>228</v>
      </c>
      <c r="F164" s="154" t="s">
        <v>225</v>
      </c>
      <c r="G164" s="154"/>
      <c r="H164" s="154"/>
      <c r="I164" s="154"/>
      <c r="J164" s="101" t="s">
        <v>151</v>
      </c>
      <c r="K164" s="102">
        <v>1</v>
      </c>
      <c r="L164" s="149"/>
      <c r="M164" s="149"/>
      <c r="N164" s="149"/>
      <c r="O164" s="150"/>
      <c r="P164" s="150"/>
      <c r="Q164" s="150"/>
      <c r="R164" s="93"/>
      <c r="T164" s="94" t="s">
        <v>1</v>
      </c>
      <c r="U164" s="27" t="s">
        <v>25</v>
      </c>
      <c r="V164" s="95">
        <v>0</v>
      </c>
      <c r="W164" s="95">
        <f t="shared" si="9"/>
        <v>0</v>
      </c>
      <c r="X164" s="95">
        <v>0</v>
      </c>
      <c r="Y164" s="95">
        <f t="shared" si="10"/>
        <v>0</v>
      </c>
      <c r="Z164" s="95">
        <v>0</v>
      </c>
      <c r="AA164" s="96">
        <f t="shared" si="11"/>
        <v>0</v>
      </c>
      <c r="AR164" s="11" t="s">
        <v>99</v>
      </c>
      <c r="AT164" s="11" t="s">
        <v>96</v>
      </c>
      <c r="AU164" s="11" t="s">
        <v>81</v>
      </c>
      <c r="AY164" s="11" t="s">
        <v>75</v>
      </c>
      <c r="BE164" s="97">
        <f t="shared" si="12"/>
        <v>0</v>
      </c>
      <c r="BF164" s="97">
        <f t="shared" si="13"/>
        <v>0</v>
      </c>
      <c r="BG164" s="97">
        <f t="shared" si="14"/>
        <v>0</v>
      </c>
      <c r="BH164" s="97">
        <f t="shared" si="15"/>
        <v>0</v>
      </c>
      <c r="BI164" s="97">
        <f t="shared" si="16"/>
        <v>0</v>
      </c>
      <c r="BJ164" s="11" t="s">
        <v>81</v>
      </c>
      <c r="BK164" s="98">
        <f t="shared" si="17"/>
        <v>0</v>
      </c>
      <c r="BL164" s="11" t="s">
        <v>80</v>
      </c>
      <c r="BM164" s="11" t="s">
        <v>229</v>
      </c>
    </row>
    <row r="165" spans="2:65" s="1" customFormat="1" ht="25.5" customHeight="1" x14ac:dyDescent="0.3">
      <c r="B165" s="88"/>
      <c r="C165" s="99" t="s">
        <v>230</v>
      </c>
      <c r="D165" s="99" t="s">
        <v>96</v>
      </c>
      <c r="E165" s="100" t="s">
        <v>231</v>
      </c>
      <c r="F165" s="154" t="s">
        <v>232</v>
      </c>
      <c r="G165" s="154"/>
      <c r="H165" s="154"/>
      <c r="I165" s="154"/>
      <c r="J165" s="101" t="s">
        <v>151</v>
      </c>
      <c r="K165" s="102">
        <v>1</v>
      </c>
      <c r="L165" s="149"/>
      <c r="M165" s="149"/>
      <c r="N165" s="149"/>
      <c r="O165" s="150"/>
      <c r="P165" s="150"/>
      <c r="Q165" s="150"/>
      <c r="R165" s="93"/>
      <c r="T165" s="94" t="s">
        <v>1</v>
      </c>
      <c r="U165" s="27" t="s">
        <v>25</v>
      </c>
      <c r="V165" s="95">
        <v>0</v>
      </c>
      <c r="W165" s="95">
        <f t="shared" si="9"/>
        <v>0</v>
      </c>
      <c r="X165" s="95">
        <v>0</v>
      </c>
      <c r="Y165" s="95">
        <f t="shared" si="10"/>
        <v>0</v>
      </c>
      <c r="Z165" s="95">
        <v>0</v>
      </c>
      <c r="AA165" s="96">
        <f t="shared" si="11"/>
        <v>0</v>
      </c>
      <c r="AR165" s="11" t="s">
        <v>99</v>
      </c>
      <c r="AT165" s="11" t="s">
        <v>96</v>
      </c>
      <c r="AU165" s="11" t="s">
        <v>81</v>
      </c>
      <c r="AY165" s="11" t="s">
        <v>75</v>
      </c>
      <c r="BE165" s="97">
        <f t="shared" si="12"/>
        <v>0</v>
      </c>
      <c r="BF165" s="97">
        <f t="shared" si="13"/>
        <v>0</v>
      </c>
      <c r="BG165" s="97">
        <f t="shared" si="14"/>
        <v>0</v>
      </c>
      <c r="BH165" s="97">
        <f t="shared" si="15"/>
        <v>0</v>
      </c>
      <c r="BI165" s="97">
        <f t="shared" si="16"/>
        <v>0</v>
      </c>
      <c r="BJ165" s="11" t="s">
        <v>81</v>
      </c>
      <c r="BK165" s="98">
        <f t="shared" si="17"/>
        <v>0</v>
      </c>
      <c r="BL165" s="11" t="s">
        <v>80</v>
      </c>
      <c r="BM165" s="11" t="s">
        <v>233</v>
      </c>
    </row>
    <row r="166" spans="2:65" s="1" customFormat="1" ht="16.5" customHeight="1" x14ac:dyDescent="0.3">
      <c r="B166" s="88"/>
      <c r="C166" s="99" t="s">
        <v>234</v>
      </c>
      <c r="D166" s="99" t="s">
        <v>96</v>
      </c>
      <c r="E166" s="100" t="s">
        <v>235</v>
      </c>
      <c r="F166" s="154" t="s">
        <v>236</v>
      </c>
      <c r="G166" s="154"/>
      <c r="H166" s="154"/>
      <c r="I166" s="154"/>
      <c r="J166" s="101" t="s">
        <v>151</v>
      </c>
      <c r="K166" s="102">
        <v>1</v>
      </c>
      <c r="L166" s="149"/>
      <c r="M166" s="149"/>
      <c r="N166" s="149"/>
      <c r="O166" s="150"/>
      <c r="P166" s="150"/>
      <c r="Q166" s="150"/>
      <c r="R166" s="93"/>
      <c r="T166" s="94" t="s">
        <v>1</v>
      </c>
      <c r="U166" s="27" t="s">
        <v>25</v>
      </c>
      <c r="V166" s="95">
        <v>0</v>
      </c>
      <c r="W166" s="95">
        <f t="shared" si="9"/>
        <v>0</v>
      </c>
      <c r="X166" s="95">
        <v>0</v>
      </c>
      <c r="Y166" s="95">
        <f t="shared" si="10"/>
        <v>0</v>
      </c>
      <c r="Z166" s="95">
        <v>0</v>
      </c>
      <c r="AA166" s="96">
        <f t="shared" si="11"/>
        <v>0</v>
      </c>
      <c r="AR166" s="11" t="s">
        <v>99</v>
      </c>
      <c r="AT166" s="11" t="s">
        <v>96</v>
      </c>
      <c r="AU166" s="11" t="s">
        <v>81</v>
      </c>
      <c r="AY166" s="11" t="s">
        <v>75</v>
      </c>
      <c r="BE166" s="97">
        <f t="shared" si="12"/>
        <v>0</v>
      </c>
      <c r="BF166" s="97">
        <f t="shared" si="13"/>
        <v>0</v>
      </c>
      <c r="BG166" s="97">
        <f t="shared" si="14"/>
        <v>0</v>
      </c>
      <c r="BH166" s="97">
        <f t="shared" si="15"/>
        <v>0</v>
      </c>
      <c r="BI166" s="97">
        <f t="shared" si="16"/>
        <v>0</v>
      </c>
      <c r="BJ166" s="11" t="s">
        <v>81</v>
      </c>
      <c r="BK166" s="98">
        <f t="shared" si="17"/>
        <v>0</v>
      </c>
      <c r="BL166" s="11" t="s">
        <v>80</v>
      </c>
      <c r="BM166" s="11" t="s">
        <v>237</v>
      </c>
    </row>
    <row r="167" spans="2:65" s="1" customFormat="1" ht="16.5" customHeight="1" x14ac:dyDescent="0.3">
      <c r="B167" s="88"/>
      <c r="C167" s="99" t="s">
        <v>238</v>
      </c>
      <c r="D167" s="99" t="s">
        <v>96</v>
      </c>
      <c r="E167" s="100" t="s">
        <v>239</v>
      </c>
      <c r="F167" s="154" t="s">
        <v>240</v>
      </c>
      <c r="G167" s="154"/>
      <c r="H167" s="154"/>
      <c r="I167" s="154"/>
      <c r="J167" s="101" t="s">
        <v>151</v>
      </c>
      <c r="K167" s="102">
        <v>1</v>
      </c>
      <c r="L167" s="149"/>
      <c r="M167" s="149"/>
      <c r="N167" s="149"/>
      <c r="O167" s="150"/>
      <c r="P167" s="150"/>
      <c r="Q167" s="150"/>
      <c r="R167" s="93"/>
      <c r="T167" s="94" t="s">
        <v>1</v>
      </c>
      <c r="U167" s="27" t="s">
        <v>25</v>
      </c>
      <c r="V167" s="95">
        <v>0</v>
      </c>
      <c r="W167" s="95">
        <f t="shared" si="9"/>
        <v>0</v>
      </c>
      <c r="X167" s="95">
        <v>0</v>
      </c>
      <c r="Y167" s="95">
        <f t="shared" si="10"/>
        <v>0</v>
      </c>
      <c r="Z167" s="95">
        <v>0</v>
      </c>
      <c r="AA167" s="96">
        <f t="shared" si="11"/>
        <v>0</v>
      </c>
      <c r="AR167" s="11" t="s">
        <v>99</v>
      </c>
      <c r="AT167" s="11" t="s">
        <v>96</v>
      </c>
      <c r="AU167" s="11" t="s">
        <v>81</v>
      </c>
      <c r="AY167" s="11" t="s">
        <v>75</v>
      </c>
      <c r="BE167" s="97">
        <f t="shared" si="12"/>
        <v>0</v>
      </c>
      <c r="BF167" s="97">
        <f t="shared" si="13"/>
        <v>0</v>
      </c>
      <c r="BG167" s="97">
        <f t="shared" si="14"/>
        <v>0</v>
      </c>
      <c r="BH167" s="97">
        <f t="shared" si="15"/>
        <v>0</v>
      </c>
      <c r="BI167" s="97">
        <f t="shared" si="16"/>
        <v>0</v>
      </c>
      <c r="BJ167" s="11" t="s">
        <v>81</v>
      </c>
      <c r="BK167" s="98">
        <f t="shared" si="17"/>
        <v>0</v>
      </c>
      <c r="BL167" s="11" t="s">
        <v>80</v>
      </c>
      <c r="BM167" s="11" t="s">
        <v>241</v>
      </c>
    </row>
    <row r="168" spans="2:65" s="1" customFormat="1" ht="16.5" customHeight="1" x14ac:dyDescent="0.3">
      <c r="B168" s="88"/>
      <c r="C168" s="99" t="s">
        <v>242</v>
      </c>
      <c r="D168" s="99" t="s">
        <v>96</v>
      </c>
      <c r="E168" s="100" t="s">
        <v>243</v>
      </c>
      <c r="F168" s="154" t="s">
        <v>244</v>
      </c>
      <c r="G168" s="154"/>
      <c r="H168" s="154"/>
      <c r="I168" s="154"/>
      <c r="J168" s="101" t="s">
        <v>151</v>
      </c>
      <c r="K168" s="102">
        <v>2</v>
      </c>
      <c r="L168" s="149"/>
      <c r="M168" s="149"/>
      <c r="N168" s="149"/>
      <c r="O168" s="150"/>
      <c r="P168" s="150"/>
      <c r="Q168" s="150"/>
      <c r="R168" s="93"/>
      <c r="T168" s="94" t="s">
        <v>1</v>
      </c>
      <c r="U168" s="27" t="s">
        <v>25</v>
      </c>
      <c r="V168" s="95">
        <v>0</v>
      </c>
      <c r="W168" s="95">
        <f t="shared" si="9"/>
        <v>0</v>
      </c>
      <c r="X168" s="95">
        <v>0</v>
      </c>
      <c r="Y168" s="95">
        <f t="shared" si="10"/>
        <v>0</v>
      </c>
      <c r="Z168" s="95">
        <v>0</v>
      </c>
      <c r="AA168" s="96">
        <f t="shared" si="11"/>
        <v>0</v>
      </c>
      <c r="AR168" s="11" t="s">
        <v>99</v>
      </c>
      <c r="AT168" s="11" t="s">
        <v>96</v>
      </c>
      <c r="AU168" s="11" t="s">
        <v>81</v>
      </c>
      <c r="AY168" s="11" t="s">
        <v>75</v>
      </c>
      <c r="BE168" s="97">
        <f t="shared" si="12"/>
        <v>0</v>
      </c>
      <c r="BF168" s="97">
        <f t="shared" si="13"/>
        <v>0</v>
      </c>
      <c r="BG168" s="97">
        <f t="shared" si="14"/>
        <v>0</v>
      </c>
      <c r="BH168" s="97">
        <f t="shared" si="15"/>
        <v>0</v>
      </c>
      <c r="BI168" s="97">
        <f t="shared" si="16"/>
        <v>0</v>
      </c>
      <c r="BJ168" s="11" t="s">
        <v>81</v>
      </c>
      <c r="BK168" s="98">
        <f t="shared" si="17"/>
        <v>0</v>
      </c>
      <c r="BL168" s="11" t="s">
        <v>80</v>
      </c>
      <c r="BM168" s="11" t="s">
        <v>245</v>
      </c>
    </row>
    <row r="169" spans="2:65" s="1" customFormat="1" ht="25.5" customHeight="1" x14ac:dyDescent="0.3">
      <c r="B169" s="88"/>
      <c r="C169" s="99" t="s">
        <v>246</v>
      </c>
      <c r="D169" s="99" t="s">
        <v>96</v>
      </c>
      <c r="E169" s="100" t="s">
        <v>247</v>
      </c>
      <c r="F169" s="154" t="s">
        <v>248</v>
      </c>
      <c r="G169" s="154"/>
      <c r="H169" s="154"/>
      <c r="I169" s="154"/>
      <c r="J169" s="101" t="s">
        <v>151</v>
      </c>
      <c r="K169" s="102">
        <v>2</v>
      </c>
      <c r="L169" s="149"/>
      <c r="M169" s="149"/>
      <c r="N169" s="149"/>
      <c r="O169" s="150"/>
      <c r="P169" s="150"/>
      <c r="Q169" s="150"/>
      <c r="R169" s="93"/>
      <c r="T169" s="94" t="s">
        <v>1</v>
      </c>
      <c r="U169" s="27" t="s">
        <v>25</v>
      </c>
      <c r="V169" s="95">
        <v>0</v>
      </c>
      <c r="W169" s="95">
        <f t="shared" si="9"/>
        <v>0</v>
      </c>
      <c r="X169" s="95">
        <v>0</v>
      </c>
      <c r="Y169" s="95">
        <f t="shared" si="10"/>
        <v>0</v>
      </c>
      <c r="Z169" s="95">
        <v>0</v>
      </c>
      <c r="AA169" s="96">
        <f t="shared" si="11"/>
        <v>0</v>
      </c>
      <c r="AR169" s="11" t="s">
        <v>99</v>
      </c>
      <c r="AT169" s="11" t="s">
        <v>96</v>
      </c>
      <c r="AU169" s="11" t="s">
        <v>81</v>
      </c>
      <c r="AY169" s="11" t="s">
        <v>75</v>
      </c>
      <c r="BE169" s="97">
        <f t="shared" si="12"/>
        <v>0</v>
      </c>
      <c r="BF169" s="97">
        <f t="shared" si="13"/>
        <v>0</v>
      </c>
      <c r="BG169" s="97">
        <f t="shared" si="14"/>
        <v>0</v>
      </c>
      <c r="BH169" s="97">
        <f t="shared" si="15"/>
        <v>0</v>
      </c>
      <c r="BI169" s="97">
        <f t="shared" si="16"/>
        <v>0</v>
      </c>
      <c r="BJ169" s="11" t="s">
        <v>81</v>
      </c>
      <c r="BK169" s="98">
        <f t="shared" si="17"/>
        <v>0</v>
      </c>
      <c r="BL169" s="11" t="s">
        <v>80</v>
      </c>
      <c r="BM169" s="11" t="s">
        <v>249</v>
      </c>
    </row>
    <row r="170" spans="2:65" s="1" customFormat="1" ht="16.5" customHeight="1" x14ac:dyDescent="0.3">
      <c r="B170" s="88"/>
      <c r="C170" s="99" t="s">
        <v>250</v>
      </c>
      <c r="D170" s="99" t="s">
        <v>96</v>
      </c>
      <c r="E170" s="100" t="s">
        <v>251</v>
      </c>
      <c r="F170" s="154" t="s">
        <v>252</v>
      </c>
      <c r="G170" s="154"/>
      <c r="H170" s="154"/>
      <c r="I170" s="154"/>
      <c r="J170" s="101" t="s">
        <v>151</v>
      </c>
      <c r="K170" s="102">
        <v>5</v>
      </c>
      <c r="L170" s="149"/>
      <c r="M170" s="149"/>
      <c r="N170" s="149"/>
      <c r="O170" s="150"/>
      <c r="P170" s="150"/>
      <c r="Q170" s="150"/>
      <c r="R170" s="93"/>
      <c r="T170" s="94" t="s">
        <v>1</v>
      </c>
      <c r="U170" s="27" t="s">
        <v>25</v>
      </c>
      <c r="V170" s="95">
        <v>0</v>
      </c>
      <c r="W170" s="95">
        <f t="shared" si="9"/>
        <v>0</v>
      </c>
      <c r="X170" s="95">
        <v>0</v>
      </c>
      <c r="Y170" s="95">
        <f t="shared" si="10"/>
        <v>0</v>
      </c>
      <c r="Z170" s="95">
        <v>0</v>
      </c>
      <c r="AA170" s="96">
        <f t="shared" si="11"/>
        <v>0</v>
      </c>
      <c r="AR170" s="11" t="s">
        <v>99</v>
      </c>
      <c r="AT170" s="11" t="s">
        <v>96</v>
      </c>
      <c r="AU170" s="11" t="s">
        <v>81</v>
      </c>
      <c r="AY170" s="11" t="s">
        <v>75</v>
      </c>
      <c r="BE170" s="97">
        <f t="shared" si="12"/>
        <v>0</v>
      </c>
      <c r="BF170" s="97">
        <f t="shared" si="13"/>
        <v>0</v>
      </c>
      <c r="BG170" s="97">
        <f t="shared" si="14"/>
        <v>0</v>
      </c>
      <c r="BH170" s="97">
        <f t="shared" si="15"/>
        <v>0</v>
      </c>
      <c r="BI170" s="97">
        <f t="shared" si="16"/>
        <v>0</v>
      </c>
      <c r="BJ170" s="11" t="s">
        <v>81</v>
      </c>
      <c r="BK170" s="98">
        <f t="shared" si="17"/>
        <v>0</v>
      </c>
      <c r="BL170" s="11" t="s">
        <v>80</v>
      </c>
      <c r="BM170" s="11" t="s">
        <v>253</v>
      </c>
    </row>
    <row r="171" spans="2:65" s="1" customFormat="1" ht="16.5" customHeight="1" x14ac:dyDescent="0.3">
      <c r="B171" s="88"/>
      <c r="C171" s="99" t="s">
        <v>254</v>
      </c>
      <c r="D171" s="99" t="s">
        <v>96</v>
      </c>
      <c r="E171" s="100" t="s">
        <v>255</v>
      </c>
      <c r="F171" s="154" t="s">
        <v>256</v>
      </c>
      <c r="G171" s="154"/>
      <c r="H171" s="154"/>
      <c r="I171" s="154"/>
      <c r="J171" s="101" t="s">
        <v>151</v>
      </c>
      <c r="K171" s="102">
        <v>1</v>
      </c>
      <c r="L171" s="149"/>
      <c r="M171" s="149"/>
      <c r="N171" s="149"/>
      <c r="O171" s="150"/>
      <c r="P171" s="150"/>
      <c r="Q171" s="150"/>
      <c r="R171" s="93"/>
      <c r="T171" s="94" t="s">
        <v>1</v>
      </c>
      <c r="U171" s="27" t="s">
        <v>25</v>
      </c>
      <c r="V171" s="95">
        <v>0</v>
      </c>
      <c r="W171" s="95">
        <f t="shared" si="9"/>
        <v>0</v>
      </c>
      <c r="X171" s="95">
        <v>0</v>
      </c>
      <c r="Y171" s="95">
        <f t="shared" si="10"/>
        <v>0</v>
      </c>
      <c r="Z171" s="95">
        <v>0</v>
      </c>
      <c r="AA171" s="96">
        <f t="shared" si="11"/>
        <v>0</v>
      </c>
      <c r="AR171" s="11" t="s">
        <v>99</v>
      </c>
      <c r="AT171" s="11" t="s">
        <v>96</v>
      </c>
      <c r="AU171" s="11" t="s">
        <v>81</v>
      </c>
      <c r="AY171" s="11" t="s">
        <v>75</v>
      </c>
      <c r="BE171" s="97">
        <f t="shared" si="12"/>
        <v>0</v>
      </c>
      <c r="BF171" s="97">
        <f t="shared" si="13"/>
        <v>0</v>
      </c>
      <c r="BG171" s="97">
        <f t="shared" si="14"/>
        <v>0</v>
      </c>
      <c r="BH171" s="97">
        <f t="shared" si="15"/>
        <v>0</v>
      </c>
      <c r="BI171" s="97">
        <f t="shared" si="16"/>
        <v>0</v>
      </c>
      <c r="BJ171" s="11" t="s">
        <v>81</v>
      </c>
      <c r="BK171" s="98">
        <f t="shared" si="17"/>
        <v>0</v>
      </c>
      <c r="BL171" s="11" t="s">
        <v>80</v>
      </c>
      <c r="BM171" s="11" t="s">
        <v>257</v>
      </c>
    </row>
    <row r="172" spans="2:65" s="1" customFormat="1" ht="16.5" customHeight="1" x14ac:dyDescent="0.3">
      <c r="B172" s="88"/>
      <c r="C172" s="99" t="s">
        <v>258</v>
      </c>
      <c r="D172" s="99" t="s">
        <v>96</v>
      </c>
      <c r="E172" s="100" t="s">
        <v>259</v>
      </c>
      <c r="F172" s="154" t="s">
        <v>260</v>
      </c>
      <c r="G172" s="154"/>
      <c r="H172" s="154"/>
      <c r="I172" s="154"/>
      <c r="J172" s="101" t="s">
        <v>151</v>
      </c>
      <c r="K172" s="102">
        <v>1</v>
      </c>
      <c r="L172" s="149"/>
      <c r="M172" s="149"/>
      <c r="N172" s="149"/>
      <c r="O172" s="150"/>
      <c r="P172" s="150"/>
      <c r="Q172" s="150"/>
      <c r="R172" s="93"/>
      <c r="T172" s="94" t="s">
        <v>1</v>
      </c>
      <c r="U172" s="27" t="s">
        <v>25</v>
      </c>
      <c r="V172" s="95">
        <v>0</v>
      </c>
      <c r="W172" s="95">
        <f t="shared" si="9"/>
        <v>0</v>
      </c>
      <c r="X172" s="95">
        <v>0</v>
      </c>
      <c r="Y172" s="95">
        <f t="shared" si="10"/>
        <v>0</v>
      </c>
      <c r="Z172" s="95">
        <v>0</v>
      </c>
      <c r="AA172" s="96">
        <f t="shared" si="11"/>
        <v>0</v>
      </c>
      <c r="AR172" s="11" t="s">
        <v>99</v>
      </c>
      <c r="AT172" s="11" t="s">
        <v>96</v>
      </c>
      <c r="AU172" s="11" t="s">
        <v>81</v>
      </c>
      <c r="AY172" s="11" t="s">
        <v>75</v>
      </c>
      <c r="BE172" s="97">
        <f t="shared" si="12"/>
        <v>0</v>
      </c>
      <c r="BF172" s="97">
        <f t="shared" si="13"/>
        <v>0</v>
      </c>
      <c r="BG172" s="97">
        <f t="shared" si="14"/>
        <v>0</v>
      </c>
      <c r="BH172" s="97">
        <f t="shared" si="15"/>
        <v>0</v>
      </c>
      <c r="BI172" s="97">
        <f t="shared" si="16"/>
        <v>0</v>
      </c>
      <c r="BJ172" s="11" t="s">
        <v>81</v>
      </c>
      <c r="BK172" s="98">
        <f t="shared" si="17"/>
        <v>0</v>
      </c>
      <c r="BL172" s="11" t="s">
        <v>80</v>
      </c>
      <c r="BM172" s="11" t="s">
        <v>261</v>
      </c>
    </row>
    <row r="173" spans="2:65" s="1" customFormat="1" ht="16.5" customHeight="1" x14ac:dyDescent="0.3">
      <c r="B173" s="88"/>
      <c r="C173" s="99" t="s">
        <v>262</v>
      </c>
      <c r="D173" s="99" t="s">
        <v>96</v>
      </c>
      <c r="E173" s="100" t="s">
        <v>263</v>
      </c>
      <c r="F173" s="154" t="s">
        <v>264</v>
      </c>
      <c r="G173" s="154"/>
      <c r="H173" s="154"/>
      <c r="I173" s="154"/>
      <c r="J173" s="101" t="s">
        <v>151</v>
      </c>
      <c r="K173" s="102">
        <v>3</v>
      </c>
      <c r="L173" s="149"/>
      <c r="M173" s="149"/>
      <c r="N173" s="149"/>
      <c r="O173" s="150"/>
      <c r="P173" s="150"/>
      <c r="Q173" s="150"/>
      <c r="R173" s="93"/>
      <c r="T173" s="94" t="s">
        <v>1</v>
      </c>
      <c r="U173" s="27" t="s">
        <v>25</v>
      </c>
      <c r="V173" s="95">
        <v>0</v>
      </c>
      <c r="W173" s="95">
        <f t="shared" si="9"/>
        <v>0</v>
      </c>
      <c r="X173" s="95">
        <v>0</v>
      </c>
      <c r="Y173" s="95">
        <f t="shared" si="10"/>
        <v>0</v>
      </c>
      <c r="Z173" s="95">
        <v>0</v>
      </c>
      <c r="AA173" s="96">
        <f t="shared" si="11"/>
        <v>0</v>
      </c>
      <c r="AR173" s="11" t="s">
        <v>99</v>
      </c>
      <c r="AT173" s="11" t="s">
        <v>96</v>
      </c>
      <c r="AU173" s="11" t="s">
        <v>81</v>
      </c>
      <c r="AY173" s="11" t="s">
        <v>75</v>
      </c>
      <c r="BE173" s="97">
        <f t="shared" si="12"/>
        <v>0</v>
      </c>
      <c r="BF173" s="97">
        <f t="shared" si="13"/>
        <v>0</v>
      </c>
      <c r="BG173" s="97">
        <f t="shared" si="14"/>
        <v>0</v>
      </c>
      <c r="BH173" s="97">
        <f t="shared" si="15"/>
        <v>0</v>
      </c>
      <c r="BI173" s="97">
        <f t="shared" si="16"/>
        <v>0</v>
      </c>
      <c r="BJ173" s="11" t="s">
        <v>81</v>
      </c>
      <c r="BK173" s="98">
        <f t="shared" si="17"/>
        <v>0</v>
      </c>
      <c r="BL173" s="11" t="s">
        <v>80</v>
      </c>
      <c r="BM173" s="11" t="s">
        <v>265</v>
      </c>
    </row>
    <row r="174" spans="2:65" s="1" customFormat="1" ht="16.5" customHeight="1" x14ac:dyDescent="0.3">
      <c r="B174" s="88"/>
      <c r="C174" s="99" t="s">
        <v>266</v>
      </c>
      <c r="D174" s="99" t="s">
        <v>96</v>
      </c>
      <c r="E174" s="100" t="s">
        <v>267</v>
      </c>
      <c r="F174" s="154" t="s">
        <v>268</v>
      </c>
      <c r="G174" s="154"/>
      <c r="H174" s="154"/>
      <c r="I174" s="154"/>
      <c r="J174" s="101" t="s">
        <v>151</v>
      </c>
      <c r="K174" s="102">
        <v>1</v>
      </c>
      <c r="L174" s="149"/>
      <c r="M174" s="149"/>
      <c r="N174" s="149"/>
      <c r="O174" s="150"/>
      <c r="P174" s="150"/>
      <c r="Q174" s="150"/>
      <c r="R174" s="93"/>
      <c r="T174" s="94" t="s">
        <v>1</v>
      </c>
      <c r="U174" s="27" t="s">
        <v>25</v>
      </c>
      <c r="V174" s="95">
        <v>0</v>
      </c>
      <c r="W174" s="95">
        <f t="shared" si="9"/>
        <v>0</v>
      </c>
      <c r="X174" s="95">
        <v>0</v>
      </c>
      <c r="Y174" s="95">
        <f t="shared" si="10"/>
        <v>0</v>
      </c>
      <c r="Z174" s="95">
        <v>0</v>
      </c>
      <c r="AA174" s="96">
        <f t="shared" si="11"/>
        <v>0</v>
      </c>
      <c r="AR174" s="11" t="s">
        <v>99</v>
      </c>
      <c r="AT174" s="11" t="s">
        <v>96</v>
      </c>
      <c r="AU174" s="11" t="s">
        <v>81</v>
      </c>
      <c r="AY174" s="11" t="s">
        <v>75</v>
      </c>
      <c r="BE174" s="97">
        <f t="shared" si="12"/>
        <v>0</v>
      </c>
      <c r="BF174" s="97">
        <f t="shared" si="13"/>
        <v>0</v>
      </c>
      <c r="BG174" s="97">
        <f t="shared" si="14"/>
        <v>0</v>
      </c>
      <c r="BH174" s="97">
        <f t="shared" si="15"/>
        <v>0</v>
      </c>
      <c r="BI174" s="97">
        <f t="shared" si="16"/>
        <v>0</v>
      </c>
      <c r="BJ174" s="11" t="s">
        <v>81</v>
      </c>
      <c r="BK174" s="98">
        <f t="shared" si="17"/>
        <v>0</v>
      </c>
      <c r="BL174" s="11" t="s">
        <v>80</v>
      </c>
      <c r="BM174" s="11" t="s">
        <v>269</v>
      </c>
    </row>
    <row r="175" spans="2:65" s="1" customFormat="1" ht="16.5" customHeight="1" x14ac:dyDescent="0.3">
      <c r="B175" s="88"/>
      <c r="C175" s="99" t="s">
        <v>270</v>
      </c>
      <c r="D175" s="99" t="s">
        <v>96</v>
      </c>
      <c r="E175" s="100" t="s">
        <v>271</v>
      </c>
      <c r="F175" s="154" t="s">
        <v>272</v>
      </c>
      <c r="G175" s="154"/>
      <c r="H175" s="154"/>
      <c r="I175" s="154"/>
      <c r="J175" s="101" t="s">
        <v>151</v>
      </c>
      <c r="K175" s="102">
        <v>1</v>
      </c>
      <c r="L175" s="149"/>
      <c r="M175" s="149"/>
      <c r="N175" s="149"/>
      <c r="O175" s="150"/>
      <c r="P175" s="150"/>
      <c r="Q175" s="150"/>
      <c r="R175" s="93"/>
      <c r="T175" s="94" t="s">
        <v>1</v>
      </c>
      <c r="U175" s="27" t="s">
        <v>25</v>
      </c>
      <c r="V175" s="95">
        <v>0</v>
      </c>
      <c r="W175" s="95">
        <f t="shared" si="9"/>
        <v>0</v>
      </c>
      <c r="X175" s="95">
        <v>0</v>
      </c>
      <c r="Y175" s="95">
        <f t="shared" si="10"/>
        <v>0</v>
      </c>
      <c r="Z175" s="95">
        <v>0</v>
      </c>
      <c r="AA175" s="96">
        <f t="shared" si="11"/>
        <v>0</v>
      </c>
      <c r="AR175" s="11" t="s">
        <v>99</v>
      </c>
      <c r="AT175" s="11" t="s">
        <v>96</v>
      </c>
      <c r="AU175" s="11" t="s">
        <v>81</v>
      </c>
      <c r="AY175" s="11" t="s">
        <v>75</v>
      </c>
      <c r="BE175" s="97">
        <f t="shared" si="12"/>
        <v>0</v>
      </c>
      <c r="BF175" s="97">
        <f t="shared" si="13"/>
        <v>0</v>
      </c>
      <c r="BG175" s="97">
        <f t="shared" si="14"/>
        <v>0</v>
      </c>
      <c r="BH175" s="97">
        <f t="shared" si="15"/>
        <v>0</v>
      </c>
      <c r="BI175" s="97">
        <f t="shared" si="16"/>
        <v>0</v>
      </c>
      <c r="BJ175" s="11" t="s">
        <v>81</v>
      </c>
      <c r="BK175" s="98">
        <f t="shared" si="17"/>
        <v>0</v>
      </c>
      <c r="BL175" s="11" t="s">
        <v>80</v>
      </c>
      <c r="BM175" s="11" t="s">
        <v>273</v>
      </c>
    </row>
    <row r="176" spans="2:65" s="1" customFormat="1" ht="16.5" customHeight="1" x14ac:dyDescent="0.3">
      <c r="B176" s="88"/>
      <c r="C176" s="99" t="s">
        <v>274</v>
      </c>
      <c r="D176" s="99" t="s">
        <v>96</v>
      </c>
      <c r="E176" s="100" t="s">
        <v>275</v>
      </c>
      <c r="F176" s="154" t="s">
        <v>276</v>
      </c>
      <c r="G176" s="154"/>
      <c r="H176" s="154"/>
      <c r="I176" s="154"/>
      <c r="J176" s="101" t="s">
        <v>151</v>
      </c>
      <c r="K176" s="102">
        <v>1</v>
      </c>
      <c r="L176" s="149"/>
      <c r="M176" s="149"/>
      <c r="N176" s="149"/>
      <c r="O176" s="150"/>
      <c r="P176" s="150"/>
      <c r="Q176" s="150"/>
      <c r="R176" s="93"/>
      <c r="T176" s="94" t="s">
        <v>1</v>
      </c>
      <c r="U176" s="27" t="s">
        <v>25</v>
      </c>
      <c r="V176" s="95">
        <v>0</v>
      </c>
      <c r="W176" s="95">
        <f t="shared" si="9"/>
        <v>0</v>
      </c>
      <c r="X176" s="95">
        <v>0</v>
      </c>
      <c r="Y176" s="95">
        <f t="shared" si="10"/>
        <v>0</v>
      </c>
      <c r="Z176" s="95">
        <v>0</v>
      </c>
      <c r="AA176" s="96">
        <f t="shared" si="11"/>
        <v>0</v>
      </c>
      <c r="AR176" s="11" t="s">
        <v>99</v>
      </c>
      <c r="AT176" s="11" t="s">
        <v>96</v>
      </c>
      <c r="AU176" s="11" t="s">
        <v>81</v>
      </c>
      <c r="AY176" s="11" t="s">
        <v>75</v>
      </c>
      <c r="BE176" s="97">
        <f t="shared" si="12"/>
        <v>0</v>
      </c>
      <c r="BF176" s="97">
        <f t="shared" si="13"/>
        <v>0</v>
      </c>
      <c r="BG176" s="97">
        <f t="shared" si="14"/>
        <v>0</v>
      </c>
      <c r="BH176" s="97">
        <f t="shared" si="15"/>
        <v>0</v>
      </c>
      <c r="BI176" s="97">
        <f t="shared" si="16"/>
        <v>0</v>
      </c>
      <c r="BJ176" s="11" t="s">
        <v>81</v>
      </c>
      <c r="BK176" s="98">
        <f t="shared" si="17"/>
        <v>0</v>
      </c>
      <c r="BL176" s="11" t="s">
        <v>80</v>
      </c>
      <c r="BM176" s="11" t="s">
        <v>277</v>
      </c>
    </row>
    <row r="177" spans="2:65" s="1" customFormat="1" ht="16.5" customHeight="1" x14ac:dyDescent="0.3">
      <c r="B177" s="88"/>
      <c r="C177" s="99" t="s">
        <v>278</v>
      </c>
      <c r="D177" s="99" t="s">
        <v>96</v>
      </c>
      <c r="E177" s="100" t="s">
        <v>279</v>
      </c>
      <c r="F177" s="154" t="s">
        <v>280</v>
      </c>
      <c r="G177" s="154"/>
      <c r="H177" s="154"/>
      <c r="I177" s="154"/>
      <c r="J177" s="101" t="s">
        <v>151</v>
      </c>
      <c r="K177" s="102">
        <v>1</v>
      </c>
      <c r="L177" s="149"/>
      <c r="M177" s="149"/>
      <c r="N177" s="149"/>
      <c r="O177" s="150"/>
      <c r="P177" s="150"/>
      <c r="Q177" s="150"/>
      <c r="R177" s="93"/>
      <c r="T177" s="94" t="s">
        <v>1</v>
      </c>
      <c r="U177" s="27" t="s">
        <v>25</v>
      </c>
      <c r="V177" s="95">
        <v>0</v>
      </c>
      <c r="W177" s="95">
        <f t="shared" si="9"/>
        <v>0</v>
      </c>
      <c r="X177" s="95">
        <v>0</v>
      </c>
      <c r="Y177" s="95">
        <f t="shared" si="10"/>
        <v>0</v>
      </c>
      <c r="Z177" s="95">
        <v>0</v>
      </c>
      <c r="AA177" s="96">
        <f t="shared" si="11"/>
        <v>0</v>
      </c>
      <c r="AR177" s="11" t="s">
        <v>99</v>
      </c>
      <c r="AT177" s="11" t="s">
        <v>96</v>
      </c>
      <c r="AU177" s="11" t="s">
        <v>81</v>
      </c>
      <c r="AY177" s="11" t="s">
        <v>75</v>
      </c>
      <c r="BE177" s="97">
        <f t="shared" si="12"/>
        <v>0</v>
      </c>
      <c r="BF177" s="97">
        <f t="shared" si="13"/>
        <v>0</v>
      </c>
      <c r="BG177" s="97">
        <f t="shared" si="14"/>
        <v>0</v>
      </c>
      <c r="BH177" s="97">
        <f t="shared" si="15"/>
        <v>0</v>
      </c>
      <c r="BI177" s="97">
        <f t="shared" si="16"/>
        <v>0</v>
      </c>
      <c r="BJ177" s="11" t="s">
        <v>81</v>
      </c>
      <c r="BK177" s="98">
        <f t="shared" si="17"/>
        <v>0</v>
      </c>
      <c r="BL177" s="11" t="s">
        <v>80</v>
      </c>
      <c r="BM177" s="11" t="s">
        <v>281</v>
      </c>
    </row>
    <row r="178" spans="2:65" s="1" customFormat="1" ht="25.5" customHeight="1" x14ac:dyDescent="0.3">
      <c r="B178" s="88"/>
      <c r="C178" s="99" t="s">
        <v>282</v>
      </c>
      <c r="D178" s="99" t="s">
        <v>96</v>
      </c>
      <c r="E178" s="100" t="s">
        <v>283</v>
      </c>
      <c r="F178" s="154" t="s">
        <v>284</v>
      </c>
      <c r="G178" s="154"/>
      <c r="H178" s="154"/>
      <c r="I178" s="154"/>
      <c r="J178" s="101" t="s">
        <v>151</v>
      </c>
      <c r="K178" s="102">
        <v>1</v>
      </c>
      <c r="L178" s="149"/>
      <c r="M178" s="149"/>
      <c r="N178" s="149"/>
      <c r="O178" s="150"/>
      <c r="P178" s="150"/>
      <c r="Q178" s="150"/>
      <c r="R178" s="93"/>
      <c r="T178" s="94" t="s">
        <v>1</v>
      </c>
      <c r="U178" s="27" t="s">
        <v>25</v>
      </c>
      <c r="V178" s="95">
        <v>0</v>
      </c>
      <c r="W178" s="95">
        <f t="shared" si="9"/>
        <v>0</v>
      </c>
      <c r="X178" s="95">
        <v>0</v>
      </c>
      <c r="Y178" s="95">
        <f t="shared" si="10"/>
        <v>0</v>
      </c>
      <c r="Z178" s="95">
        <v>0</v>
      </c>
      <c r="AA178" s="96">
        <f t="shared" si="11"/>
        <v>0</v>
      </c>
      <c r="AR178" s="11" t="s">
        <v>99</v>
      </c>
      <c r="AT178" s="11" t="s">
        <v>96</v>
      </c>
      <c r="AU178" s="11" t="s">
        <v>81</v>
      </c>
      <c r="AY178" s="11" t="s">
        <v>75</v>
      </c>
      <c r="BE178" s="97">
        <f t="shared" si="12"/>
        <v>0</v>
      </c>
      <c r="BF178" s="97">
        <f t="shared" si="13"/>
        <v>0</v>
      </c>
      <c r="BG178" s="97">
        <f t="shared" si="14"/>
        <v>0</v>
      </c>
      <c r="BH178" s="97">
        <f t="shared" si="15"/>
        <v>0</v>
      </c>
      <c r="BI178" s="97">
        <f t="shared" si="16"/>
        <v>0</v>
      </c>
      <c r="BJ178" s="11" t="s">
        <v>81</v>
      </c>
      <c r="BK178" s="98">
        <f t="shared" si="17"/>
        <v>0</v>
      </c>
      <c r="BL178" s="11" t="s">
        <v>80</v>
      </c>
      <c r="BM178" s="11" t="s">
        <v>285</v>
      </c>
    </row>
    <row r="179" spans="2:65" s="1" customFormat="1" ht="16.5" customHeight="1" x14ac:dyDescent="0.3">
      <c r="B179" s="88"/>
      <c r="C179" s="99" t="s">
        <v>286</v>
      </c>
      <c r="D179" s="99" t="s">
        <v>96</v>
      </c>
      <c r="E179" s="100" t="s">
        <v>287</v>
      </c>
      <c r="F179" s="154" t="s">
        <v>288</v>
      </c>
      <c r="G179" s="154"/>
      <c r="H179" s="154"/>
      <c r="I179" s="154"/>
      <c r="J179" s="101" t="s">
        <v>151</v>
      </c>
      <c r="K179" s="102">
        <v>1</v>
      </c>
      <c r="L179" s="149"/>
      <c r="M179" s="149"/>
      <c r="N179" s="149"/>
      <c r="O179" s="150"/>
      <c r="P179" s="150"/>
      <c r="Q179" s="150"/>
      <c r="R179" s="93"/>
      <c r="T179" s="94" t="s">
        <v>1</v>
      </c>
      <c r="U179" s="27" t="s">
        <v>25</v>
      </c>
      <c r="V179" s="95">
        <v>0</v>
      </c>
      <c r="W179" s="95">
        <f t="shared" si="9"/>
        <v>0</v>
      </c>
      <c r="X179" s="95">
        <v>0</v>
      </c>
      <c r="Y179" s="95">
        <f t="shared" si="10"/>
        <v>0</v>
      </c>
      <c r="Z179" s="95">
        <v>0</v>
      </c>
      <c r="AA179" s="96">
        <f t="shared" si="11"/>
        <v>0</v>
      </c>
      <c r="AR179" s="11" t="s">
        <v>99</v>
      </c>
      <c r="AT179" s="11" t="s">
        <v>96</v>
      </c>
      <c r="AU179" s="11" t="s">
        <v>81</v>
      </c>
      <c r="AY179" s="11" t="s">
        <v>75</v>
      </c>
      <c r="BE179" s="97">
        <f t="shared" si="12"/>
        <v>0</v>
      </c>
      <c r="BF179" s="97">
        <f t="shared" si="13"/>
        <v>0</v>
      </c>
      <c r="BG179" s="97">
        <f t="shared" si="14"/>
        <v>0</v>
      </c>
      <c r="BH179" s="97">
        <f t="shared" si="15"/>
        <v>0</v>
      </c>
      <c r="BI179" s="97">
        <f t="shared" si="16"/>
        <v>0</v>
      </c>
      <c r="BJ179" s="11" t="s">
        <v>81</v>
      </c>
      <c r="BK179" s="98">
        <f t="shared" si="17"/>
        <v>0</v>
      </c>
      <c r="BL179" s="11" t="s">
        <v>80</v>
      </c>
      <c r="BM179" s="11" t="s">
        <v>289</v>
      </c>
    </row>
    <row r="180" spans="2:65" s="1" customFormat="1" ht="16.5" customHeight="1" x14ac:dyDescent="0.3">
      <c r="B180" s="88"/>
      <c r="C180" s="99" t="s">
        <v>290</v>
      </c>
      <c r="D180" s="99" t="s">
        <v>96</v>
      </c>
      <c r="E180" s="100" t="s">
        <v>291</v>
      </c>
      <c r="F180" s="154" t="s">
        <v>292</v>
      </c>
      <c r="G180" s="154"/>
      <c r="H180" s="154"/>
      <c r="I180" s="154"/>
      <c r="J180" s="101" t="s">
        <v>151</v>
      </c>
      <c r="K180" s="102">
        <v>1</v>
      </c>
      <c r="L180" s="149"/>
      <c r="M180" s="149"/>
      <c r="N180" s="149"/>
      <c r="O180" s="150"/>
      <c r="P180" s="150"/>
      <c r="Q180" s="150"/>
      <c r="R180" s="93"/>
      <c r="T180" s="94" t="s">
        <v>1</v>
      </c>
      <c r="U180" s="27" t="s">
        <v>25</v>
      </c>
      <c r="V180" s="95">
        <v>0</v>
      </c>
      <c r="W180" s="95">
        <f t="shared" si="9"/>
        <v>0</v>
      </c>
      <c r="X180" s="95">
        <v>0</v>
      </c>
      <c r="Y180" s="95">
        <f t="shared" si="10"/>
        <v>0</v>
      </c>
      <c r="Z180" s="95">
        <v>0</v>
      </c>
      <c r="AA180" s="96">
        <f t="shared" si="11"/>
        <v>0</v>
      </c>
      <c r="AR180" s="11" t="s">
        <v>99</v>
      </c>
      <c r="AT180" s="11" t="s">
        <v>96</v>
      </c>
      <c r="AU180" s="11" t="s">
        <v>81</v>
      </c>
      <c r="AY180" s="11" t="s">
        <v>75</v>
      </c>
      <c r="BE180" s="97">
        <f t="shared" si="12"/>
        <v>0</v>
      </c>
      <c r="BF180" s="97">
        <f t="shared" si="13"/>
        <v>0</v>
      </c>
      <c r="BG180" s="97">
        <f t="shared" si="14"/>
        <v>0</v>
      </c>
      <c r="BH180" s="97">
        <f t="shared" si="15"/>
        <v>0</v>
      </c>
      <c r="BI180" s="97">
        <f t="shared" si="16"/>
        <v>0</v>
      </c>
      <c r="BJ180" s="11" t="s">
        <v>81</v>
      </c>
      <c r="BK180" s="98">
        <f t="shared" si="17"/>
        <v>0</v>
      </c>
      <c r="BL180" s="11" t="s">
        <v>80</v>
      </c>
      <c r="BM180" s="11" t="s">
        <v>293</v>
      </c>
    </row>
    <row r="181" spans="2:65" s="1" customFormat="1" ht="16.5" customHeight="1" x14ac:dyDescent="0.3">
      <c r="B181" s="88"/>
      <c r="C181" s="99" t="s">
        <v>294</v>
      </c>
      <c r="D181" s="99" t="s">
        <v>96</v>
      </c>
      <c r="E181" s="100" t="s">
        <v>295</v>
      </c>
      <c r="F181" s="154" t="s">
        <v>296</v>
      </c>
      <c r="G181" s="154"/>
      <c r="H181" s="154"/>
      <c r="I181" s="154"/>
      <c r="J181" s="101" t="s">
        <v>151</v>
      </c>
      <c r="K181" s="102">
        <v>12</v>
      </c>
      <c r="L181" s="149"/>
      <c r="M181" s="149"/>
      <c r="N181" s="149"/>
      <c r="O181" s="150"/>
      <c r="P181" s="150"/>
      <c r="Q181" s="150"/>
      <c r="R181" s="93"/>
      <c r="T181" s="94" t="s">
        <v>1</v>
      </c>
      <c r="U181" s="27" t="s">
        <v>25</v>
      </c>
      <c r="V181" s="95">
        <v>0</v>
      </c>
      <c r="W181" s="95">
        <f t="shared" si="9"/>
        <v>0</v>
      </c>
      <c r="X181" s="95">
        <v>0</v>
      </c>
      <c r="Y181" s="95">
        <f t="shared" si="10"/>
        <v>0</v>
      </c>
      <c r="Z181" s="95">
        <v>0</v>
      </c>
      <c r="AA181" s="96">
        <f t="shared" si="11"/>
        <v>0</v>
      </c>
      <c r="AR181" s="11" t="s">
        <v>99</v>
      </c>
      <c r="AT181" s="11" t="s">
        <v>96</v>
      </c>
      <c r="AU181" s="11" t="s">
        <v>81</v>
      </c>
      <c r="AY181" s="11" t="s">
        <v>75</v>
      </c>
      <c r="BE181" s="97">
        <f t="shared" si="12"/>
        <v>0</v>
      </c>
      <c r="BF181" s="97">
        <f t="shared" si="13"/>
        <v>0</v>
      </c>
      <c r="BG181" s="97">
        <f t="shared" si="14"/>
        <v>0</v>
      </c>
      <c r="BH181" s="97">
        <f t="shared" si="15"/>
        <v>0</v>
      </c>
      <c r="BI181" s="97">
        <f t="shared" si="16"/>
        <v>0</v>
      </c>
      <c r="BJ181" s="11" t="s">
        <v>81</v>
      </c>
      <c r="BK181" s="98">
        <f t="shared" si="17"/>
        <v>0</v>
      </c>
      <c r="BL181" s="11" t="s">
        <v>80</v>
      </c>
      <c r="BM181" s="11" t="s">
        <v>297</v>
      </c>
    </row>
    <row r="182" spans="2:65" s="1" customFormat="1" ht="25.5" customHeight="1" x14ac:dyDescent="0.3">
      <c r="B182" s="88"/>
      <c r="C182" s="99" t="s">
        <v>298</v>
      </c>
      <c r="D182" s="99" t="s">
        <v>96</v>
      </c>
      <c r="E182" s="100" t="s">
        <v>299</v>
      </c>
      <c r="F182" s="154" t="s">
        <v>300</v>
      </c>
      <c r="G182" s="154"/>
      <c r="H182" s="154"/>
      <c r="I182" s="154"/>
      <c r="J182" s="101" t="s">
        <v>151</v>
      </c>
      <c r="K182" s="102">
        <v>2</v>
      </c>
      <c r="L182" s="149"/>
      <c r="M182" s="149"/>
      <c r="N182" s="149"/>
      <c r="O182" s="150"/>
      <c r="P182" s="150"/>
      <c r="Q182" s="150"/>
      <c r="R182" s="93"/>
      <c r="T182" s="94" t="s">
        <v>1</v>
      </c>
      <c r="U182" s="27" t="s">
        <v>25</v>
      </c>
      <c r="V182" s="95">
        <v>0</v>
      </c>
      <c r="W182" s="95">
        <f t="shared" si="9"/>
        <v>0</v>
      </c>
      <c r="X182" s="95">
        <v>0</v>
      </c>
      <c r="Y182" s="95">
        <f t="shared" si="10"/>
        <v>0</v>
      </c>
      <c r="Z182" s="95">
        <v>0</v>
      </c>
      <c r="AA182" s="96">
        <f t="shared" si="11"/>
        <v>0</v>
      </c>
      <c r="AR182" s="11" t="s">
        <v>99</v>
      </c>
      <c r="AT182" s="11" t="s">
        <v>96</v>
      </c>
      <c r="AU182" s="11" t="s">
        <v>81</v>
      </c>
      <c r="AY182" s="11" t="s">
        <v>75</v>
      </c>
      <c r="BE182" s="97">
        <f t="shared" si="12"/>
        <v>0</v>
      </c>
      <c r="BF182" s="97">
        <f t="shared" si="13"/>
        <v>0</v>
      </c>
      <c r="BG182" s="97">
        <f t="shared" si="14"/>
        <v>0</v>
      </c>
      <c r="BH182" s="97">
        <f t="shared" si="15"/>
        <v>0</v>
      </c>
      <c r="BI182" s="97">
        <f t="shared" si="16"/>
        <v>0</v>
      </c>
      <c r="BJ182" s="11" t="s">
        <v>81</v>
      </c>
      <c r="BK182" s="98">
        <f t="shared" si="17"/>
        <v>0</v>
      </c>
      <c r="BL182" s="11" t="s">
        <v>80</v>
      </c>
      <c r="BM182" s="11" t="s">
        <v>301</v>
      </c>
    </row>
    <row r="183" spans="2:65" s="1" customFormat="1" ht="25.5" customHeight="1" x14ac:dyDescent="0.3">
      <c r="B183" s="88"/>
      <c r="C183" s="89" t="s">
        <v>302</v>
      </c>
      <c r="D183" s="89" t="s">
        <v>76</v>
      </c>
      <c r="E183" s="90" t="s">
        <v>303</v>
      </c>
      <c r="F183" s="153" t="s">
        <v>304</v>
      </c>
      <c r="G183" s="153"/>
      <c r="H183" s="153"/>
      <c r="I183" s="153"/>
      <c r="J183" s="91" t="s">
        <v>85</v>
      </c>
      <c r="K183" s="92">
        <v>2.306</v>
      </c>
      <c r="L183" s="150"/>
      <c r="M183" s="150"/>
      <c r="N183" s="150"/>
      <c r="O183" s="150"/>
      <c r="P183" s="150"/>
      <c r="Q183" s="150"/>
      <c r="R183" s="93"/>
      <c r="T183" s="94" t="s">
        <v>1</v>
      </c>
      <c r="U183" s="27" t="s">
        <v>25</v>
      </c>
      <c r="V183" s="95">
        <v>0</v>
      </c>
      <c r="W183" s="95">
        <f t="shared" si="9"/>
        <v>0</v>
      </c>
      <c r="X183" s="95">
        <v>0</v>
      </c>
      <c r="Y183" s="95">
        <f t="shared" si="10"/>
        <v>0</v>
      </c>
      <c r="Z183" s="95">
        <v>0</v>
      </c>
      <c r="AA183" s="96">
        <f t="shared" si="11"/>
        <v>0</v>
      </c>
      <c r="AR183" s="11" t="s">
        <v>80</v>
      </c>
      <c r="AT183" s="11" t="s">
        <v>76</v>
      </c>
      <c r="AU183" s="11" t="s">
        <v>81</v>
      </c>
      <c r="AY183" s="11" t="s">
        <v>75</v>
      </c>
      <c r="BE183" s="97">
        <f t="shared" si="12"/>
        <v>0</v>
      </c>
      <c r="BF183" s="97">
        <f t="shared" si="13"/>
        <v>0</v>
      </c>
      <c r="BG183" s="97">
        <f t="shared" si="14"/>
        <v>0</v>
      </c>
      <c r="BH183" s="97">
        <f t="shared" si="15"/>
        <v>0</v>
      </c>
      <c r="BI183" s="97">
        <f t="shared" si="16"/>
        <v>0</v>
      </c>
      <c r="BJ183" s="11" t="s">
        <v>81</v>
      </c>
      <c r="BK183" s="98">
        <f t="shared" si="17"/>
        <v>0</v>
      </c>
      <c r="BL183" s="11" t="s">
        <v>80</v>
      </c>
      <c r="BM183" s="11" t="s">
        <v>305</v>
      </c>
    </row>
    <row r="184" spans="2:65" s="1" customFormat="1" ht="25.5" customHeight="1" x14ac:dyDescent="0.3">
      <c r="B184" s="88"/>
      <c r="C184" s="89" t="s">
        <v>306</v>
      </c>
      <c r="D184" s="89" t="s">
        <v>76</v>
      </c>
      <c r="E184" s="90" t="s">
        <v>307</v>
      </c>
      <c r="F184" s="153" t="s">
        <v>308</v>
      </c>
      <c r="G184" s="153"/>
      <c r="H184" s="153"/>
      <c r="I184" s="153"/>
      <c r="J184" s="91" t="s">
        <v>85</v>
      </c>
      <c r="K184" s="92">
        <v>2.306</v>
      </c>
      <c r="L184" s="150"/>
      <c r="M184" s="150"/>
      <c r="N184" s="150"/>
      <c r="O184" s="150"/>
      <c r="P184" s="150"/>
      <c r="Q184" s="150"/>
      <c r="R184" s="93"/>
      <c r="T184" s="94" t="s">
        <v>1</v>
      </c>
      <c r="U184" s="27" t="s">
        <v>25</v>
      </c>
      <c r="V184" s="95">
        <v>0</v>
      </c>
      <c r="W184" s="95">
        <f t="shared" si="9"/>
        <v>0</v>
      </c>
      <c r="X184" s="95">
        <v>0</v>
      </c>
      <c r="Y184" s="95">
        <f t="shared" si="10"/>
        <v>0</v>
      </c>
      <c r="Z184" s="95">
        <v>0</v>
      </c>
      <c r="AA184" s="96">
        <f t="shared" si="11"/>
        <v>0</v>
      </c>
      <c r="AR184" s="11" t="s">
        <v>80</v>
      </c>
      <c r="AT184" s="11" t="s">
        <v>76</v>
      </c>
      <c r="AU184" s="11" t="s">
        <v>81</v>
      </c>
      <c r="AY184" s="11" t="s">
        <v>75</v>
      </c>
      <c r="BE184" s="97">
        <f t="shared" si="12"/>
        <v>0</v>
      </c>
      <c r="BF184" s="97">
        <f t="shared" si="13"/>
        <v>0</v>
      </c>
      <c r="BG184" s="97">
        <f t="shared" si="14"/>
        <v>0</v>
      </c>
      <c r="BH184" s="97">
        <f t="shared" si="15"/>
        <v>0</v>
      </c>
      <c r="BI184" s="97">
        <f t="shared" si="16"/>
        <v>0</v>
      </c>
      <c r="BJ184" s="11" t="s">
        <v>81</v>
      </c>
      <c r="BK184" s="98">
        <f t="shared" si="17"/>
        <v>0</v>
      </c>
      <c r="BL184" s="11" t="s">
        <v>80</v>
      </c>
      <c r="BM184" s="11" t="s">
        <v>309</v>
      </c>
    </row>
    <row r="185" spans="2:65" s="5" customFormat="1" ht="29.85" customHeight="1" x14ac:dyDescent="0.3">
      <c r="B185" s="77"/>
      <c r="C185" s="78"/>
      <c r="D185" s="87" t="s">
        <v>56</v>
      </c>
      <c r="E185" s="87"/>
      <c r="F185" s="87"/>
      <c r="G185" s="87"/>
      <c r="H185" s="87"/>
      <c r="I185" s="87"/>
      <c r="J185" s="87"/>
      <c r="K185" s="87"/>
      <c r="L185" s="87"/>
      <c r="M185" s="87"/>
      <c r="N185" s="151"/>
      <c r="O185" s="152"/>
      <c r="P185" s="152"/>
      <c r="Q185" s="152"/>
      <c r="R185" s="80"/>
      <c r="T185" s="81"/>
      <c r="U185" s="78"/>
      <c r="V185" s="78"/>
      <c r="W185" s="82">
        <f>SUM(W186:W200)</f>
        <v>904.10172</v>
      </c>
      <c r="X185" s="78"/>
      <c r="Y185" s="82">
        <f>SUM(Y186:Y200)</f>
        <v>1.8226999999999998</v>
      </c>
      <c r="Z185" s="78"/>
      <c r="AA185" s="83">
        <f>SUM(AA186:AA200)</f>
        <v>0</v>
      </c>
      <c r="AR185" s="84" t="s">
        <v>35</v>
      </c>
      <c r="AT185" s="85" t="s">
        <v>33</v>
      </c>
      <c r="AU185" s="85" t="s">
        <v>35</v>
      </c>
      <c r="AY185" s="84" t="s">
        <v>75</v>
      </c>
      <c r="BK185" s="86">
        <f>SUM(BK186:BK200)</f>
        <v>0</v>
      </c>
    </row>
    <row r="186" spans="2:65" s="1" customFormat="1" ht="25.5" customHeight="1" x14ac:dyDescent="0.3">
      <c r="B186" s="88"/>
      <c r="C186" s="89" t="s">
        <v>310</v>
      </c>
      <c r="D186" s="89" t="s">
        <v>76</v>
      </c>
      <c r="E186" s="90" t="s">
        <v>311</v>
      </c>
      <c r="F186" s="153" t="s">
        <v>312</v>
      </c>
      <c r="G186" s="153"/>
      <c r="H186" s="153"/>
      <c r="I186" s="153"/>
      <c r="J186" s="91" t="s">
        <v>93</v>
      </c>
      <c r="K186" s="92">
        <v>18</v>
      </c>
      <c r="L186" s="150"/>
      <c r="M186" s="150"/>
      <c r="N186" s="150"/>
      <c r="O186" s="150"/>
      <c r="P186" s="150"/>
      <c r="Q186" s="150"/>
      <c r="R186" s="93"/>
      <c r="T186" s="94" t="s">
        <v>1</v>
      </c>
      <c r="U186" s="27" t="s">
        <v>25</v>
      </c>
      <c r="V186" s="95">
        <v>0.33507999999999999</v>
      </c>
      <c r="W186" s="95">
        <f t="shared" ref="W186:W200" si="18">V186*K186</f>
        <v>6.0314399999999999</v>
      </c>
      <c r="X186" s="95">
        <v>2.66E-3</v>
      </c>
      <c r="Y186" s="95">
        <f t="shared" ref="Y186:Y200" si="19">X186*K186</f>
        <v>4.7879999999999999E-2</v>
      </c>
      <c r="Z186" s="95">
        <v>0</v>
      </c>
      <c r="AA186" s="96">
        <f t="shared" ref="AA186:AA200" si="20">Z186*K186</f>
        <v>0</v>
      </c>
      <c r="AR186" s="11" t="s">
        <v>80</v>
      </c>
      <c r="AT186" s="11" t="s">
        <v>76</v>
      </c>
      <c r="AU186" s="11" t="s">
        <v>81</v>
      </c>
      <c r="AY186" s="11" t="s">
        <v>75</v>
      </c>
      <c r="BE186" s="97">
        <f t="shared" ref="BE186:BE200" si="21">IF(U186="základná",N186,0)</f>
        <v>0</v>
      </c>
      <c r="BF186" s="97">
        <f t="shared" ref="BF186:BF200" si="22">IF(U186="znížená",N186,0)</f>
        <v>0</v>
      </c>
      <c r="BG186" s="97">
        <f t="shared" ref="BG186:BG200" si="23">IF(U186="zákl. prenesená",N186,0)</f>
        <v>0</v>
      </c>
      <c r="BH186" s="97">
        <f t="shared" ref="BH186:BH200" si="24">IF(U186="zníž. prenesená",N186,0)</f>
        <v>0</v>
      </c>
      <c r="BI186" s="97">
        <f t="shared" ref="BI186:BI200" si="25">IF(U186="nulová",N186,0)</f>
        <v>0</v>
      </c>
      <c r="BJ186" s="11" t="s">
        <v>81</v>
      </c>
      <c r="BK186" s="98">
        <f t="shared" ref="BK186:BK200" si="26">ROUND(L186*K186,3)</f>
        <v>0</v>
      </c>
      <c r="BL186" s="11" t="s">
        <v>80</v>
      </c>
      <c r="BM186" s="11" t="s">
        <v>313</v>
      </c>
    </row>
    <row r="187" spans="2:65" s="1" customFormat="1" ht="25.5" customHeight="1" x14ac:dyDescent="0.3">
      <c r="B187" s="88"/>
      <c r="C187" s="89" t="s">
        <v>314</v>
      </c>
      <c r="D187" s="89" t="s">
        <v>76</v>
      </c>
      <c r="E187" s="90" t="s">
        <v>315</v>
      </c>
      <c r="F187" s="153" t="s">
        <v>316</v>
      </c>
      <c r="G187" s="153"/>
      <c r="H187" s="153"/>
      <c r="I187" s="153"/>
      <c r="J187" s="91" t="s">
        <v>93</v>
      </c>
      <c r="K187" s="92">
        <v>18</v>
      </c>
      <c r="L187" s="150"/>
      <c r="M187" s="150"/>
      <c r="N187" s="150"/>
      <c r="O187" s="150"/>
      <c r="P187" s="150"/>
      <c r="Q187" s="150"/>
      <c r="R187" s="93"/>
      <c r="T187" s="94" t="s">
        <v>1</v>
      </c>
      <c r="U187" s="27" t="s">
        <v>25</v>
      </c>
      <c r="V187" s="95">
        <v>0.55208000000000002</v>
      </c>
      <c r="W187" s="95">
        <f t="shared" si="18"/>
        <v>9.9374400000000005</v>
      </c>
      <c r="X187" s="95">
        <v>6.0200000000000002E-3</v>
      </c>
      <c r="Y187" s="95">
        <f t="shared" si="19"/>
        <v>0.10836</v>
      </c>
      <c r="Z187" s="95">
        <v>0</v>
      </c>
      <c r="AA187" s="96">
        <f t="shared" si="20"/>
        <v>0</v>
      </c>
      <c r="AR187" s="11" t="s">
        <v>80</v>
      </c>
      <c r="AT187" s="11" t="s">
        <v>76</v>
      </c>
      <c r="AU187" s="11" t="s">
        <v>81</v>
      </c>
      <c r="AY187" s="11" t="s">
        <v>75</v>
      </c>
      <c r="BE187" s="97">
        <f t="shared" si="21"/>
        <v>0</v>
      </c>
      <c r="BF187" s="97">
        <f t="shared" si="22"/>
        <v>0</v>
      </c>
      <c r="BG187" s="97">
        <f t="shared" si="23"/>
        <v>0</v>
      </c>
      <c r="BH187" s="97">
        <f t="shared" si="24"/>
        <v>0</v>
      </c>
      <c r="BI187" s="97">
        <f t="shared" si="25"/>
        <v>0</v>
      </c>
      <c r="BJ187" s="11" t="s">
        <v>81</v>
      </c>
      <c r="BK187" s="98">
        <f t="shared" si="26"/>
        <v>0</v>
      </c>
      <c r="BL187" s="11" t="s">
        <v>80</v>
      </c>
      <c r="BM187" s="11" t="s">
        <v>317</v>
      </c>
    </row>
    <row r="188" spans="2:65" s="1" customFormat="1" ht="25.5" customHeight="1" x14ac:dyDescent="0.3">
      <c r="B188" s="88"/>
      <c r="C188" s="89" t="s">
        <v>318</v>
      </c>
      <c r="D188" s="89" t="s">
        <v>76</v>
      </c>
      <c r="E188" s="90" t="s">
        <v>319</v>
      </c>
      <c r="F188" s="153" t="s">
        <v>320</v>
      </c>
      <c r="G188" s="153"/>
      <c r="H188" s="153"/>
      <c r="I188" s="153"/>
      <c r="J188" s="91" t="s">
        <v>93</v>
      </c>
      <c r="K188" s="92">
        <v>1120</v>
      </c>
      <c r="L188" s="150"/>
      <c r="M188" s="150"/>
      <c r="N188" s="150"/>
      <c r="O188" s="150"/>
      <c r="P188" s="150"/>
      <c r="Q188" s="150"/>
      <c r="R188" s="93"/>
      <c r="T188" s="94" t="s">
        <v>1</v>
      </c>
      <c r="U188" s="27" t="s">
        <v>25</v>
      </c>
      <c r="V188" s="95">
        <v>0.22247</v>
      </c>
      <c r="W188" s="95">
        <f t="shared" si="18"/>
        <v>249.16640000000001</v>
      </c>
      <c r="X188" s="95">
        <v>3.8000000000000002E-4</v>
      </c>
      <c r="Y188" s="95">
        <f t="shared" si="19"/>
        <v>0.42560000000000003</v>
      </c>
      <c r="Z188" s="95">
        <v>0</v>
      </c>
      <c r="AA188" s="96">
        <f t="shared" si="20"/>
        <v>0</v>
      </c>
      <c r="AR188" s="11" t="s">
        <v>140</v>
      </c>
      <c r="AT188" s="11" t="s">
        <v>76</v>
      </c>
      <c r="AU188" s="11" t="s">
        <v>81</v>
      </c>
      <c r="AY188" s="11" t="s">
        <v>75</v>
      </c>
      <c r="BE188" s="97">
        <f t="shared" si="21"/>
        <v>0</v>
      </c>
      <c r="BF188" s="97">
        <f t="shared" si="22"/>
        <v>0</v>
      </c>
      <c r="BG188" s="97">
        <f t="shared" si="23"/>
        <v>0</v>
      </c>
      <c r="BH188" s="97">
        <f t="shared" si="24"/>
        <v>0</v>
      </c>
      <c r="BI188" s="97">
        <f t="shared" si="25"/>
        <v>0</v>
      </c>
      <c r="BJ188" s="11" t="s">
        <v>81</v>
      </c>
      <c r="BK188" s="98">
        <f t="shared" si="26"/>
        <v>0</v>
      </c>
      <c r="BL188" s="11" t="s">
        <v>140</v>
      </c>
      <c r="BM188" s="11" t="s">
        <v>321</v>
      </c>
    </row>
    <row r="189" spans="2:65" s="1" customFormat="1" ht="25.5" customHeight="1" x14ac:dyDescent="0.3">
      <c r="B189" s="88"/>
      <c r="C189" s="89" t="s">
        <v>322</v>
      </c>
      <c r="D189" s="89" t="s">
        <v>76</v>
      </c>
      <c r="E189" s="90" t="s">
        <v>323</v>
      </c>
      <c r="F189" s="153" t="s">
        <v>324</v>
      </c>
      <c r="G189" s="153"/>
      <c r="H189" s="153"/>
      <c r="I189" s="153"/>
      <c r="J189" s="91" t="s">
        <v>93</v>
      </c>
      <c r="K189" s="92">
        <v>156</v>
      </c>
      <c r="L189" s="150"/>
      <c r="M189" s="150"/>
      <c r="N189" s="150"/>
      <c r="O189" s="150"/>
      <c r="P189" s="150"/>
      <c r="Q189" s="150"/>
      <c r="R189" s="93"/>
      <c r="T189" s="94" t="s">
        <v>1</v>
      </c>
      <c r="U189" s="27" t="s">
        <v>25</v>
      </c>
      <c r="V189" s="95">
        <v>0.22278999999999999</v>
      </c>
      <c r="W189" s="95">
        <f t="shared" si="18"/>
        <v>34.755240000000001</v>
      </c>
      <c r="X189" s="95">
        <v>4.4000000000000002E-4</v>
      </c>
      <c r="Y189" s="95">
        <f t="shared" si="19"/>
        <v>6.8640000000000007E-2</v>
      </c>
      <c r="Z189" s="95">
        <v>0</v>
      </c>
      <c r="AA189" s="96">
        <f t="shared" si="20"/>
        <v>0</v>
      </c>
      <c r="AR189" s="11" t="s">
        <v>140</v>
      </c>
      <c r="AT189" s="11" t="s">
        <v>76</v>
      </c>
      <c r="AU189" s="11" t="s">
        <v>81</v>
      </c>
      <c r="AY189" s="11" t="s">
        <v>75</v>
      </c>
      <c r="BE189" s="97">
        <f t="shared" si="21"/>
        <v>0</v>
      </c>
      <c r="BF189" s="97">
        <f t="shared" si="22"/>
        <v>0</v>
      </c>
      <c r="BG189" s="97">
        <f t="shared" si="23"/>
        <v>0</v>
      </c>
      <c r="BH189" s="97">
        <f t="shared" si="24"/>
        <v>0</v>
      </c>
      <c r="BI189" s="97">
        <f t="shared" si="25"/>
        <v>0</v>
      </c>
      <c r="BJ189" s="11" t="s">
        <v>81</v>
      </c>
      <c r="BK189" s="98">
        <f t="shared" si="26"/>
        <v>0</v>
      </c>
      <c r="BL189" s="11" t="s">
        <v>140</v>
      </c>
      <c r="BM189" s="11" t="s">
        <v>325</v>
      </c>
    </row>
    <row r="190" spans="2:65" s="1" customFormat="1" ht="25.5" customHeight="1" x14ac:dyDescent="0.3">
      <c r="B190" s="88"/>
      <c r="C190" s="89" t="s">
        <v>326</v>
      </c>
      <c r="D190" s="89" t="s">
        <v>76</v>
      </c>
      <c r="E190" s="90" t="s">
        <v>327</v>
      </c>
      <c r="F190" s="153" t="s">
        <v>328</v>
      </c>
      <c r="G190" s="153"/>
      <c r="H190" s="153"/>
      <c r="I190" s="153"/>
      <c r="J190" s="91" t="s">
        <v>93</v>
      </c>
      <c r="K190" s="92">
        <v>166</v>
      </c>
      <c r="L190" s="150"/>
      <c r="M190" s="150"/>
      <c r="N190" s="150"/>
      <c r="O190" s="150"/>
      <c r="P190" s="150"/>
      <c r="Q190" s="150"/>
      <c r="R190" s="93"/>
      <c r="T190" s="94" t="s">
        <v>1</v>
      </c>
      <c r="U190" s="27" t="s">
        <v>25</v>
      </c>
      <c r="V190" s="95">
        <v>0.22392000000000001</v>
      </c>
      <c r="W190" s="95">
        <f t="shared" si="18"/>
        <v>37.170720000000003</v>
      </c>
      <c r="X190" s="95">
        <v>6.4999999999999997E-4</v>
      </c>
      <c r="Y190" s="95">
        <f t="shared" si="19"/>
        <v>0.1079</v>
      </c>
      <c r="Z190" s="95">
        <v>0</v>
      </c>
      <c r="AA190" s="96">
        <f t="shared" si="20"/>
        <v>0</v>
      </c>
      <c r="AR190" s="11" t="s">
        <v>140</v>
      </c>
      <c r="AT190" s="11" t="s">
        <v>76</v>
      </c>
      <c r="AU190" s="11" t="s">
        <v>81</v>
      </c>
      <c r="AY190" s="11" t="s">
        <v>75</v>
      </c>
      <c r="BE190" s="97">
        <f t="shared" si="21"/>
        <v>0</v>
      </c>
      <c r="BF190" s="97">
        <f t="shared" si="22"/>
        <v>0</v>
      </c>
      <c r="BG190" s="97">
        <f t="shared" si="23"/>
        <v>0</v>
      </c>
      <c r="BH190" s="97">
        <f t="shared" si="24"/>
        <v>0</v>
      </c>
      <c r="BI190" s="97">
        <f t="shared" si="25"/>
        <v>0</v>
      </c>
      <c r="BJ190" s="11" t="s">
        <v>81</v>
      </c>
      <c r="BK190" s="98">
        <f t="shared" si="26"/>
        <v>0</v>
      </c>
      <c r="BL190" s="11" t="s">
        <v>140</v>
      </c>
      <c r="BM190" s="11" t="s">
        <v>329</v>
      </c>
    </row>
    <row r="191" spans="2:65" s="1" customFormat="1" ht="25.5" customHeight="1" x14ac:dyDescent="0.3">
      <c r="B191" s="88"/>
      <c r="C191" s="89" t="s">
        <v>330</v>
      </c>
      <c r="D191" s="89" t="s">
        <v>76</v>
      </c>
      <c r="E191" s="90" t="s">
        <v>331</v>
      </c>
      <c r="F191" s="153" t="s">
        <v>332</v>
      </c>
      <c r="G191" s="153"/>
      <c r="H191" s="153"/>
      <c r="I191" s="153"/>
      <c r="J191" s="91" t="s">
        <v>93</v>
      </c>
      <c r="K191" s="92">
        <v>424</v>
      </c>
      <c r="L191" s="150"/>
      <c r="M191" s="150"/>
      <c r="N191" s="150"/>
      <c r="O191" s="150"/>
      <c r="P191" s="150"/>
      <c r="Q191" s="150"/>
      <c r="R191" s="93"/>
      <c r="T191" s="94" t="s">
        <v>1</v>
      </c>
      <c r="U191" s="27" t="s">
        <v>25</v>
      </c>
      <c r="V191" s="95">
        <v>0.24604999999999999</v>
      </c>
      <c r="W191" s="95">
        <f t="shared" si="18"/>
        <v>104.3252</v>
      </c>
      <c r="X191" s="95">
        <v>8.5999999999999998E-4</v>
      </c>
      <c r="Y191" s="95">
        <f t="shared" si="19"/>
        <v>0.36463999999999996</v>
      </c>
      <c r="Z191" s="95">
        <v>0</v>
      </c>
      <c r="AA191" s="96">
        <f t="shared" si="20"/>
        <v>0</v>
      </c>
      <c r="AR191" s="11" t="s">
        <v>140</v>
      </c>
      <c r="AT191" s="11" t="s">
        <v>76</v>
      </c>
      <c r="AU191" s="11" t="s">
        <v>81</v>
      </c>
      <c r="AY191" s="11" t="s">
        <v>75</v>
      </c>
      <c r="BE191" s="97">
        <f t="shared" si="21"/>
        <v>0</v>
      </c>
      <c r="BF191" s="97">
        <f t="shared" si="22"/>
        <v>0</v>
      </c>
      <c r="BG191" s="97">
        <f t="shared" si="23"/>
        <v>0</v>
      </c>
      <c r="BH191" s="97">
        <f t="shared" si="24"/>
        <v>0</v>
      </c>
      <c r="BI191" s="97">
        <f t="shared" si="25"/>
        <v>0</v>
      </c>
      <c r="BJ191" s="11" t="s">
        <v>81</v>
      </c>
      <c r="BK191" s="98">
        <f t="shared" si="26"/>
        <v>0</v>
      </c>
      <c r="BL191" s="11" t="s">
        <v>140</v>
      </c>
      <c r="BM191" s="11" t="s">
        <v>333</v>
      </c>
    </row>
    <row r="192" spans="2:65" s="1" customFormat="1" ht="25.5" customHeight="1" x14ac:dyDescent="0.3">
      <c r="B192" s="88"/>
      <c r="C192" s="89" t="s">
        <v>334</v>
      </c>
      <c r="D192" s="89" t="s">
        <v>76</v>
      </c>
      <c r="E192" s="90" t="s">
        <v>335</v>
      </c>
      <c r="F192" s="153" t="s">
        <v>336</v>
      </c>
      <c r="G192" s="153"/>
      <c r="H192" s="153"/>
      <c r="I192" s="153"/>
      <c r="J192" s="91" t="s">
        <v>93</v>
      </c>
      <c r="K192" s="92">
        <v>218</v>
      </c>
      <c r="L192" s="150"/>
      <c r="M192" s="150"/>
      <c r="N192" s="150"/>
      <c r="O192" s="150"/>
      <c r="P192" s="150"/>
      <c r="Q192" s="150"/>
      <c r="R192" s="93"/>
      <c r="T192" s="94" t="s">
        <v>1</v>
      </c>
      <c r="U192" s="27" t="s">
        <v>25</v>
      </c>
      <c r="V192" s="95">
        <v>0.24847</v>
      </c>
      <c r="W192" s="95">
        <f t="shared" si="18"/>
        <v>54.166460000000001</v>
      </c>
      <c r="X192" s="95">
        <v>1.2999999999999999E-3</v>
      </c>
      <c r="Y192" s="95">
        <f t="shared" si="19"/>
        <v>0.28339999999999999</v>
      </c>
      <c r="Z192" s="95">
        <v>0</v>
      </c>
      <c r="AA192" s="96">
        <f t="shared" si="20"/>
        <v>0</v>
      </c>
      <c r="AR192" s="11" t="s">
        <v>140</v>
      </c>
      <c r="AT192" s="11" t="s">
        <v>76</v>
      </c>
      <c r="AU192" s="11" t="s">
        <v>81</v>
      </c>
      <c r="AY192" s="11" t="s">
        <v>75</v>
      </c>
      <c r="BE192" s="97">
        <f t="shared" si="21"/>
        <v>0</v>
      </c>
      <c r="BF192" s="97">
        <f t="shared" si="22"/>
        <v>0</v>
      </c>
      <c r="BG192" s="97">
        <f t="shared" si="23"/>
        <v>0</v>
      </c>
      <c r="BH192" s="97">
        <f t="shared" si="24"/>
        <v>0</v>
      </c>
      <c r="BI192" s="97">
        <f t="shared" si="25"/>
        <v>0</v>
      </c>
      <c r="BJ192" s="11" t="s">
        <v>81</v>
      </c>
      <c r="BK192" s="98">
        <f t="shared" si="26"/>
        <v>0</v>
      </c>
      <c r="BL192" s="11" t="s">
        <v>140</v>
      </c>
      <c r="BM192" s="11" t="s">
        <v>337</v>
      </c>
    </row>
    <row r="193" spans="2:65" s="1" customFormat="1" ht="25.5" customHeight="1" x14ac:dyDescent="0.3">
      <c r="B193" s="88"/>
      <c r="C193" s="89" t="s">
        <v>338</v>
      </c>
      <c r="D193" s="89" t="s">
        <v>76</v>
      </c>
      <c r="E193" s="90" t="s">
        <v>339</v>
      </c>
      <c r="F193" s="153" t="s">
        <v>340</v>
      </c>
      <c r="G193" s="153"/>
      <c r="H193" s="153"/>
      <c r="I193" s="153"/>
      <c r="J193" s="91" t="s">
        <v>93</v>
      </c>
      <c r="K193" s="92">
        <v>98</v>
      </c>
      <c r="L193" s="150"/>
      <c r="M193" s="150"/>
      <c r="N193" s="150"/>
      <c r="O193" s="150"/>
      <c r="P193" s="150"/>
      <c r="Q193" s="150"/>
      <c r="R193" s="93"/>
      <c r="T193" s="94" t="s">
        <v>1</v>
      </c>
      <c r="U193" s="27" t="s">
        <v>25</v>
      </c>
      <c r="V193" s="95">
        <v>0.24965000000000001</v>
      </c>
      <c r="W193" s="95">
        <f t="shared" si="18"/>
        <v>24.465700000000002</v>
      </c>
      <c r="X193" s="95">
        <v>1.5100000000000001E-3</v>
      </c>
      <c r="Y193" s="95">
        <f t="shared" si="19"/>
        <v>0.14798</v>
      </c>
      <c r="Z193" s="95">
        <v>0</v>
      </c>
      <c r="AA193" s="96">
        <f t="shared" si="20"/>
        <v>0</v>
      </c>
      <c r="AR193" s="11" t="s">
        <v>140</v>
      </c>
      <c r="AT193" s="11" t="s">
        <v>76</v>
      </c>
      <c r="AU193" s="11" t="s">
        <v>81</v>
      </c>
      <c r="AY193" s="11" t="s">
        <v>75</v>
      </c>
      <c r="BE193" s="97">
        <f t="shared" si="21"/>
        <v>0</v>
      </c>
      <c r="BF193" s="97">
        <f t="shared" si="22"/>
        <v>0</v>
      </c>
      <c r="BG193" s="97">
        <f t="shared" si="23"/>
        <v>0</v>
      </c>
      <c r="BH193" s="97">
        <f t="shared" si="24"/>
        <v>0</v>
      </c>
      <c r="BI193" s="97">
        <f t="shared" si="25"/>
        <v>0</v>
      </c>
      <c r="BJ193" s="11" t="s">
        <v>81</v>
      </c>
      <c r="BK193" s="98">
        <f t="shared" si="26"/>
        <v>0</v>
      </c>
      <c r="BL193" s="11" t="s">
        <v>140</v>
      </c>
      <c r="BM193" s="11" t="s">
        <v>341</v>
      </c>
    </row>
    <row r="194" spans="2:65" s="1" customFormat="1" ht="25.5" customHeight="1" x14ac:dyDescent="0.3">
      <c r="B194" s="88"/>
      <c r="C194" s="89" t="s">
        <v>342</v>
      </c>
      <c r="D194" s="89" t="s">
        <v>76</v>
      </c>
      <c r="E194" s="90" t="s">
        <v>343</v>
      </c>
      <c r="F194" s="153" t="s">
        <v>344</v>
      </c>
      <c r="G194" s="153"/>
      <c r="H194" s="153"/>
      <c r="I194" s="153"/>
      <c r="J194" s="91" t="s">
        <v>93</v>
      </c>
      <c r="K194" s="92">
        <v>54</v>
      </c>
      <c r="L194" s="150"/>
      <c r="M194" s="150"/>
      <c r="N194" s="150"/>
      <c r="O194" s="150"/>
      <c r="P194" s="150"/>
      <c r="Q194" s="150"/>
      <c r="R194" s="93"/>
      <c r="T194" s="94" t="s">
        <v>1</v>
      </c>
      <c r="U194" s="27" t="s">
        <v>25</v>
      </c>
      <c r="V194" s="95">
        <v>0.25228</v>
      </c>
      <c r="W194" s="95">
        <f t="shared" si="18"/>
        <v>13.62312</v>
      </c>
      <c r="X194" s="95">
        <v>1.97E-3</v>
      </c>
      <c r="Y194" s="95">
        <f t="shared" si="19"/>
        <v>0.10638</v>
      </c>
      <c r="Z194" s="95">
        <v>0</v>
      </c>
      <c r="AA194" s="96">
        <f t="shared" si="20"/>
        <v>0</v>
      </c>
      <c r="AR194" s="11" t="s">
        <v>140</v>
      </c>
      <c r="AT194" s="11" t="s">
        <v>76</v>
      </c>
      <c r="AU194" s="11" t="s">
        <v>81</v>
      </c>
      <c r="AY194" s="11" t="s">
        <v>75</v>
      </c>
      <c r="BE194" s="97">
        <f t="shared" si="21"/>
        <v>0</v>
      </c>
      <c r="BF194" s="97">
        <f t="shared" si="22"/>
        <v>0</v>
      </c>
      <c r="BG194" s="97">
        <f t="shared" si="23"/>
        <v>0</v>
      </c>
      <c r="BH194" s="97">
        <f t="shared" si="24"/>
        <v>0</v>
      </c>
      <c r="BI194" s="97">
        <f t="shared" si="25"/>
        <v>0</v>
      </c>
      <c r="BJ194" s="11" t="s">
        <v>81</v>
      </c>
      <c r="BK194" s="98">
        <f t="shared" si="26"/>
        <v>0</v>
      </c>
      <c r="BL194" s="11" t="s">
        <v>140</v>
      </c>
      <c r="BM194" s="11" t="s">
        <v>345</v>
      </c>
    </row>
    <row r="195" spans="2:65" s="1" customFormat="1" ht="25.5" customHeight="1" x14ac:dyDescent="0.3">
      <c r="B195" s="88"/>
      <c r="C195" s="89" t="s">
        <v>346</v>
      </c>
      <c r="D195" s="89" t="s">
        <v>76</v>
      </c>
      <c r="E195" s="90" t="s">
        <v>347</v>
      </c>
      <c r="F195" s="153" t="s">
        <v>348</v>
      </c>
      <c r="G195" s="153"/>
      <c r="H195" s="153"/>
      <c r="I195" s="153"/>
      <c r="J195" s="91" t="s">
        <v>93</v>
      </c>
      <c r="K195" s="92">
        <v>44</v>
      </c>
      <c r="L195" s="150"/>
      <c r="M195" s="150"/>
      <c r="N195" s="150"/>
      <c r="O195" s="150"/>
      <c r="P195" s="150"/>
      <c r="Q195" s="150"/>
      <c r="R195" s="93"/>
      <c r="T195" s="94" t="s">
        <v>1</v>
      </c>
      <c r="U195" s="27" t="s">
        <v>25</v>
      </c>
      <c r="V195" s="95">
        <v>0.68200000000000005</v>
      </c>
      <c r="W195" s="95">
        <f t="shared" si="18"/>
        <v>30.008000000000003</v>
      </c>
      <c r="X195" s="95">
        <v>0</v>
      </c>
      <c r="Y195" s="95">
        <f t="shared" si="19"/>
        <v>0</v>
      </c>
      <c r="Z195" s="95">
        <v>0</v>
      </c>
      <c r="AA195" s="96">
        <f t="shared" si="20"/>
        <v>0</v>
      </c>
      <c r="AR195" s="11" t="s">
        <v>330</v>
      </c>
      <c r="AT195" s="11" t="s">
        <v>76</v>
      </c>
      <c r="AU195" s="11" t="s">
        <v>81</v>
      </c>
      <c r="AY195" s="11" t="s">
        <v>75</v>
      </c>
      <c r="BE195" s="97">
        <f t="shared" si="21"/>
        <v>0</v>
      </c>
      <c r="BF195" s="97">
        <f t="shared" si="22"/>
        <v>0</v>
      </c>
      <c r="BG195" s="97">
        <f t="shared" si="23"/>
        <v>0</v>
      </c>
      <c r="BH195" s="97">
        <f t="shared" si="24"/>
        <v>0</v>
      </c>
      <c r="BI195" s="97">
        <f t="shared" si="25"/>
        <v>0</v>
      </c>
      <c r="BJ195" s="11" t="s">
        <v>81</v>
      </c>
      <c r="BK195" s="98">
        <f t="shared" si="26"/>
        <v>0</v>
      </c>
      <c r="BL195" s="11" t="s">
        <v>330</v>
      </c>
      <c r="BM195" s="11" t="s">
        <v>349</v>
      </c>
    </row>
    <row r="196" spans="2:65" s="1" customFormat="1" ht="38.25" customHeight="1" x14ac:dyDescent="0.3">
      <c r="B196" s="88"/>
      <c r="C196" s="99" t="s">
        <v>350</v>
      </c>
      <c r="D196" s="99" t="s">
        <v>96</v>
      </c>
      <c r="E196" s="100" t="s">
        <v>351</v>
      </c>
      <c r="F196" s="154" t="s">
        <v>352</v>
      </c>
      <c r="G196" s="154"/>
      <c r="H196" s="154"/>
      <c r="I196" s="154"/>
      <c r="J196" s="101" t="s">
        <v>93</v>
      </c>
      <c r="K196" s="102">
        <v>44</v>
      </c>
      <c r="L196" s="149"/>
      <c r="M196" s="149"/>
      <c r="N196" s="149"/>
      <c r="O196" s="150"/>
      <c r="P196" s="150"/>
      <c r="Q196" s="150"/>
      <c r="R196" s="93"/>
      <c r="T196" s="94" t="s">
        <v>1</v>
      </c>
      <c r="U196" s="27" t="s">
        <v>25</v>
      </c>
      <c r="V196" s="95">
        <v>0</v>
      </c>
      <c r="W196" s="95">
        <f t="shared" si="18"/>
        <v>0</v>
      </c>
      <c r="X196" s="95">
        <v>3.6800000000000001E-3</v>
      </c>
      <c r="Y196" s="95">
        <f t="shared" si="19"/>
        <v>0.16192000000000001</v>
      </c>
      <c r="Z196" s="95">
        <v>0</v>
      </c>
      <c r="AA196" s="96">
        <f t="shared" si="20"/>
        <v>0</v>
      </c>
      <c r="AR196" s="11" t="s">
        <v>203</v>
      </c>
      <c r="AT196" s="11" t="s">
        <v>96</v>
      </c>
      <c r="AU196" s="11" t="s">
        <v>81</v>
      </c>
      <c r="AY196" s="11" t="s">
        <v>75</v>
      </c>
      <c r="BE196" s="97">
        <f t="shared" si="21"/>
        <v>0</v>
      </c>
      <c r="BF196" s="97">
        <f t="shared" si="22"/>
        <v>0</v>
      </c>
      <c r="BG196" s="97">
        <f t="shared" si="23"/>
        <v>0</v>
      </c>
      <c r="BH196" s="97">
        <f t="shared" si="24"/>
        <v>0</v>
      </c>
      <c r="BI196" s="97">
        <f t="shared" si="25"/>
        <v>0</v>
      </c>
      <c r="BJ196" s="11" t="s">
        <v>81</v>
      </c>
      <c r="BK196" s="98">
        <f t="shared" si="26"/>
        <v>0</v>
      </c>
      <c r="BL196" s="11" t="s">
        <v>140</v>
      </c>
      <c r="BM196" s="11" t="s">
        <v>353</v>
      </c>
    </row>
    <row r="197" spans="2:65" s="1" customFormat="1" ht="25.5" customHeight="1" x14ac:dyDescent="0.3">
      <c r="B197" s="88"/>
      <c r="C197" s="89" t="s">
        <v>354</v>
      </c>
      <c r="D197" s="89" t="s">
        <v>76</v>
      </c>
      <c r="E197" s="90" t="s">
        <v>355</v>
      </c>
      <c r="F197" s="153" t="s">
        <v>356</v>
      </c>
      <c r="G197" s="153"/>
      <c r="H197" s="153"/>
      <c r="I197" s="153"/>
      <c r="J197" s="91" t="s">
        <v>93</v>
      </c>
      <c r="K197" s="92">
        <v>2316</v>
      </c>
      <c r="L197" s="150"/>
      <c r="M197" s="150"/>
      <c r="N197" s="150"/>
      <c r="O197" s="150"/>
      <c r="P197" s="150"/>
      <c r="Q197" s="150"/>
      <c r="R197" s="93"/>
      <c r="T197" s="94" t="s">
        <v>1</v>
      </c>
      <c r="U197" s="27" t="s">
        <v>25</v>
      </c>
      <c r="V197" s="95">
        <v>0</v>
      </c>
      <c r="W197" s="95">
        <f t="shared" si="18"/>
        <v>0</v>
      </c>
      <c r="X197" s="95">
        <v>0</v>
      </c>
      <c r="Y197" s="95">
        <f t="shared" si="19"/>
        <v>0</v>
      </c>
      <c r="Z197" s="95">
        <v>0</v>
      </c>
      <c r="AA197" s="96">
        <f t="shared" si="20"/>
        <v>0</v>
      </c>
      <c r="AR197" s="11" t="s">
        <v>80</v>
      </c>
      <c r="AT197" s="11" t="s">
        <v>76</v>
      </c>
      <c r="AU197" s="11" t="s">
        <v>81</v>
      </c>
      <c r="AY197" s="11" t="s">
        <v>75</v>
      </c>
      <c r="BE197" s="97">
        <f t="shared" si="21"/>
        <v>0</v>
      </c>
      <c r="BF197" s="97">
        <f t="shared" si="22"/>
        <v>0</v>
      </c>
      <c r="BG197" s="97">
        <f t="shared" si="23"/>
        <v>0</v>
      </c>
      <c r="BH197" s="97">
        <f t="shared" si="24"/>
        <v>0</v>
      </c>
      <c r="BI197" s="97">
        <f t="shared" si="25"/>
        <v>0</v>
      </c>
      <c r="BJ197" s="11" t="s">
        <v>81</v>
      </c>
      <c r="BK197" s="98">
        <f t="shared" si="26"/>
        <v>0</v>
      </c>
      <c r="BL197" s="11" t="s">
        <v>80</v>
      </c>
      <c r="BM197" s="11" t="s">
        <v>357</v>
      </c>
    </row>
    <row r="198" spans="2:65" s="1" customFormat="1" ht="25.5" customHeight="1" x14ac:dyDescent="0.3">
      <c r="B198" s="88"/>
      <c r="C198" s="89" t="s">
        <v>358</v>
      </c>
      <c r="D198" s="89" t="s">
        <v>76</v>
      </c>
      <c r="E198" s="90" t="s">
        <v>359</v>
      </c>
      <c r="F198" s="153" t="s">
        <v>360</v>
      </c>
      <c r="G198" s="153"/>
      <c r="H198" s="153"/>
      <c r="I198" s="153"/>
      <c r="J198" s="91" t="s">
        <v>93</v>
      </c>
      <c r="K198" s="92">
        <v>2316</v>
      </c>
      <c r="L198" s="150"/>
      <c r="M198" s="150"/>
      <c r="N198" s="150"/>
      <c r="O198" s="150"/>
      <c r="P198" s="150"/>
      <c r="Q198" s="150"/>
      <c r="R198" s="93"/>
      <c r="T198" s="94" t="s">
        <v>1</v>
      </c>
      <c r="U198" s="27" t="s">
        <v>25</v>
      </c>
      <c r="V198" s="95">
        <v>0.14699999999999999</v>
      </c>
      <c r="W198" s="95">
        <f t="shared" si="18"/>
        <v>340.452</v>
      </c>
      <c r="X198" s="95">
        <v>0</v>
      </c>
      <c r="Y198" s="95">
        <f t="shared" si="19"/>
        <v>0</v>
      </c>
      <c r="Z198" s="95">
        <v>0</v>
      </c>
      <c r="AA198" s="96">
        <f t="shared" si="20"/>
        <v>0</v>
      </c>
      <c r="AR198" s="11" t="s">
        <v>80</v>
      </c>
      <c r="AT198" s="11" t="s">
        <v>76</v>
      </c>
      <c r="AU198" s="11" t="s">
        <v>81</v>
      </c>
      <c r="AY198" s="11" t="s">
        <v>75</v>
      </c>
      <c r="BE198" s="97">
        <f t="shared" si="21"/>
        <v>0</v>
      </c>
      <c r="BF198" s="97">
        <f t="shared" si="22"/>
        <v>0</v>
      </c>
      <c r="BG198" s="97">
        <f t="shared" si="23"/>
        <v>0</v>
      </c>
      <c r="BH198" s="97">
        <f t="shared" si="24"/>
        <v>0</v>
      </c>
      <c r="BI198" s="97">
        <f t="shared" si="25"/>
        <v>0</v>
      </c>
      <c r="BJ198" s="11" t="s">
        <v>81</v>
      </c>
      <c r="BK198" s="98">
        <f t="shared" si="26"/>
        <v>0</v>
      </c>
      <c r="BL198" s="11" t="s">
        <v>80</v>
      </c>
      <c r="BM198" s="11" t="s">
        <v>361</v>
      </c>
    </row>
    <row r="199" spans="2:65" s="1" customFormat="1" ht="25.5" customHeight="1" x14ac:dyDescent="0.3">
      <c r="B199" s="88"/>
      <c r="C199" s="89" t="s">
        <v>362</v>
      </c>
      <c r="D199" s="89" t="s">
        <v>76</v>
      </c>
      <c r="E199" s="90" t="s">
        <v>363</v>
      </c>
      <c r="F199" s="153" t="s">
        <v>364</v>
      </c>
      <c r="G199" s="153"/>
      <c r="H199" s="153"/>
      <c r="I199" s="153"/>
      <c r="J199" s="91" t="s">
        <v>85</v>
      </c>
      <c r="K199" s="92">
        <v>1.823</v>
      </c>
      <c r="L199" s="150"/>
      <c r="M199" s="150"/>
      <c r="N199" s="150"/>
      <c r="O199" s="150"/>
      <c r="P199" s="150"/>
      <c r="Q199" s="150"/>
      <c r="R199" s="93"/>
      <c r="T199" s="94" t="s">
        <v>1</v>
      </c>
      <c r="U199" s="27" t="s">
        <v>25</v>
      </c>
      <c r="V199" s="95">
        <v>0</v>
      </c>
      <c r="W199" s="95">
        <f t="shared" si="18"/>
        <v>0</v>
      </c>
      <c r="X199" s="95">
        <v>0</v>
      </c>
      <c r="Y199" s="95">
        <f t="shared" si="19"/>
        <v>0</v>
      </c>
      <c r="Z199" s="95">
        <v>0</v>
      </c>
      <c r="AA199" s="96">
        <f t="shared" si="20"/>
        <v>0</v>
      </c>
      <c r="AR199" s="11" t="s">
        <v>80</v>
      </c>
      <c r="AT199" s="11" t="s">
        <v>76</v>
      </c>
      <c r="AU199" s="11" t="s">
        <v>81</v>
      </c>
      <c r="AY199" s="11" t="s">
        <v>75</v>
      </c>
      <c r="BE199" s="97">
        <f t="shared" si="21"/>
        <v>0</v>
      </c>
      <c r="BF199" s="97">
        <f t="shared" si="22"/>
        <v>0</v>
      </c>
      <c r="BG199" s="97">
        <f t="shared" si="23"/>
        <v>0</v>
      </c>
      <c r="BH199" s="97">
        <f t="shared" si="24"/>
        <v>0</v>
      </c>
      <c r="BI199" s="97">
        <f t="shared" si="25"/>
        <v>0</v>
      </c>
      <c r="BJ199" s="11" t="s">
        <v>81</v>
      </c>
      <c r="BK199" s="98">
        <f t="shared" si="26"/>
        <v>0</v>
      </c>
      <c r="BL199" s="11" t="s">
        <v>80</v>
      </c>
      <c r="BM199" s="11" t="s">
        <v>365</v>
      </c>
    </row>
    <row r="200" spans="2:65" s="1" customFormat="1" ht="38.25" customHeight="1" x14ac:dyDescent="0.3">
      <c r="B200" s="88"/>
      <c r="C200" s="89" t="s">
        <v>366</v>
      </c>
      <c r="D200" s="89" t="s">
        <v>76</v>
      </c>
      <c r="E200" s="90" t="s">
        <v>367</v>
      </c>
      <c r="F200" s="153" t="s">
        <v>368</v>
      </c>
      <c r="G200" s="153"/>
      <c r="H200" s="153"/>
      <c r="I200" s="153"/>
      <c r="J200" s="91" t="s">
        <v>85</v>
      </c>
      <c r="K200" s="92">
        <v>1.823</v>
      </c>
      <c r="L200" s="150"/>
      <c r="M200" s="150"/>
      <c r="N200" s="150"/>
      <c r="O200" s="150"/>
      <c r="P200" s="150"/>
      <c r="Q200" s="150"/>
      <c r="R200" s="93"/>
      <c r="T200" s="94" t="s">
        <v>1</v>
      </c>
      <c r="U200" s="27" t="s">
        <v>25</v>
      </c>
      <c r="V200" s="95">
        <v>0</v>
      </c>
      <c r="W200" s="95">
        <f t="shared" si="18"/>
        <v>0</v>
      </c>
      <c r="X200" s="95">
        <v>0</v>
      </c>
      <c r="Y200" s="95">
        <f t="shared" si="19"/>
        <v>0</v>
      </c>
      <c r="Z200" s="95">
        <v>0</v>
      </c>
      <c r="AA200" s="96">
        <f t="shared" si="20"/>
        <v>0</v>
      </c>
      <c r="AR200" s="11" t="s">
        <v>80</v>
      </c>
      <c r="AT200" s="11" t="s">
        <v>76</v>
      </c>
      <c r="AU200" s="11" t="s">
        <v>81</v>
      </c>
      <c r="AY200" s="11" t="s">
        <v>75</v>
      </c>
      <c r="BE200" s="97">
        <f t="shared" si="21"/>
        <v>0</v>
      </c>
      <c r="BF200" s="97">
        <f t="shared" si="22"/>
        <v>0</v>
      </c>
      <c r="BG200" s="97">
        <f t="shared" si="23"/>
        <v>0</v>
      </c>
      <c r="BH200" s="97">
        <f t="shared" si="24"/>
        <v>0</v>
      </c>
      <c r="BI200" s="97">
        <f t="shared" si="25"/>
        <v>0</v>
      </c>
      <c r="BJ200" s="11" t="s">
        <v>81</v>
      </c>
      <c r="BK200" s="98">
        <f t="shared" si="26"/>
        <v>0</v>
      </c>
      <c r="BL200" s="11" t="s">
        <v>80</v>
      </c>
      <c r="BM200" s="11" t="s">
        <v>369</v>
      </c>
    </row>
    <row r="201" spans="2:65" s="5" customFormat="1" ht="29.85" customHeight="1" x14ac:dyDescent="0.3">
      <c r="B201" s="77"/>
      <c r="C201" s="78"/>
      <c r="D201" s="87" t="s">
        <v>57</v>
      </c>
      <c r="E201" s="87"/>
      <c r="F201" s="87"/>
      <c r="G201" s="87"/>
      <c r="H201" s="87"/>
      <c r="I201" s="87"/>
      <c r="J201" s="87"/>
      <c r="K201" s="87"/>
      <c r="L201" s="87"/>
      <c r="M201" s="87"/>
      <c r="N201" s="151"/>
      <c r="O201" s="152"/>
      <c r="P201" s="152"/>
      <c r="Q201" s="152"/>
      <c r="R201" s="80"/>
      <c r="T201" s="81"/>
      <c r="U201" s="78"/>
      <c r="V201" s="78"/>
      <c r="W201" s="82">
        <f>SUM(W202:W251)</f>
        <v>75.971360000000004</v>
      </c>
      <c r="X201" s="78"/>
      <c r="Y201" s="82">
        <f>SUM(Y202:Y251)</f>
        <v>0.27756000000000003</v>
      </c>
      <c r="Z201" s="78"/>
      <c r="AA201" s="83">
        <f>SUM(AA202:AA251)</f>
        <v>0</v>
      </c>
      <c r="AR201" s="84" t="s">
        <v>35</v>
      </c>
      <c r="AT201" s="85" t="s">
        <v>33</v>
      </c>
      <c r="AU201" s="85" t="s">
        <v>35</v>
      </c>
      <c r="AY201" s="84" t="s">
        <v>75</v>
      </c>
      <c r="BK201" s="86">
        <f>SUM(BK202:BK251)</f>
        <v>0</v>
      </c>
    </row>
    <row r="202" spans="2:65" s="1" customFormat="1" ht="25.5" customHeight="1" x14ac:dyDescent="0.3">
      <c r="B202" s="88"/>
      <c r="C202" s="89" t="s">
        <v>370</v>
      </c>
      <c r="D202" s="89" t="s">
        <v>76</v>
      </c>
      <c r="E202" s="90" t="s">
        <v>371</v>
      </c>
      <c r="F202" s="153" t="s">
        <v>372</v>
      </c>
      <c r="G202" s="153"/>
      <c r="H202" s="153"/>
      <c r="I202" s="153"/>
      <c r="J202" s="91" t="s">
        <v>151</v>
      </c>
      <c r="K202" s="92">
        <v>5</v>
      </c>
      <c r="L202" s="150"/>
      <c r="M202" s="150"/>
      <c r="N202" s="150"/>
      <c r="O202" s="150"/>
      <c r="P202" s="150"/>
      <c r="Q202" s="150"/>
      <c r="R202" s="93"/>
      <c r="T202" s="94" t="s">
        <v>1</v>
      </c>
      <c r="U202" s="27" t="s">
        <v>25</v>
      </c>
      <c r="V202" s="95">
        <v>0.12501999999999999</v>
      </c>
      <c r="W202" s="95">
        <f t="shared" ref="W202:W233" si="27">V202*K202</f>
        <v>0.62509999999999999</v>
      </c>
      <c r="X202" s="95">
        <v>1.0000000000000001E-5</v>
      </c>
      <c r="Y202" s="95">
        <f t="shared" ref="Y202:Y233" si="28">X202*K202</f>
        <v>5.0000000000000002E-5</v>
      </c>
      <c r="Z202" s="95">
        <v>0</v>
      </c>
      <c r="AA202" s="96">
        <f t="shared" ref="AA202:AA233" si="29">Z202*K202</f>
        <v>0</v>
      </c>
      <c r="AR202" s="11" t="s">
        <v>80</v>
      </c>
      <c r="AT202" s="11" t="s">
        <v>76</v>
      </c>
      <c r="AU202" s="11" t="s">
        <v>81</v>
      </c>
      <c r="AY202" s="11" t="s">
        <v>75</v>
      </c>
      <c r="BE202" s="97">
        <f t="shared" ref="BE202:BE233" si="30">IF(U202="základná",N202,0)</f>
        <v>0</v>
      </c>
      <c r="BF202" s="97">
        <f t="shared" ref="BF202:BF233" si="31">IF(U202="znížená",N202,0)</f>
        <v>0</v>
      </c>
      <c r="BG202" s="97">
        <f t="shared" ref="BG202:BG233" si="32">IF(U202="zákl. prenesená",N202,0)</f>
        <v>0</v>
      </c>
      <c r="BH202" s="97">
        <f t="shared" ref="BH202:BH233" si="33">IF(U202="zníž. prenesená",N202,0)</f>
        <v>0</v>
      </c>
      <c r="BI202" s="97">
        <f t="shared" ref="BI202:BI233" si="34">IF(U202="nulová",N202,0)</f>
        <v>0</v>
      </c>
      <c r="BJ202" s="11" t="s">
        <v>81</v>
      </c>
      <c r="BK202" s="98">
        <f t="shared" ref="BK202:BK233" si="35">ROUND(L202*K202,3)</f>
        <v>0</v>
      </c>
      <c r="BL202" s="11" t="s">
        <v>80</v>
      </c>
      <c r="BM202" s="11" t="s">
        <v>373</v>
      </c>
    </row>
    <row r="203" spans="2:65" s="1" customFormat="1" ht="38.25" customHeight="1" x14ac:dyDescent="0.3">
      <c r="B203" s="88"/>
      <c r="C203" s="99" t="s">
        <v>374</v>
      </c>
      <c r="D203" s="99" t="s">
        <v>96</v>
      </c>
      <c r="E203" s="100" t="s">
        <v>375</v>
      </c>
      <c r="F203" s="154" t="s">
        <v>376</v>
      </c>
      <c r="G203" s="154"/>
      <c r="H203" s="154"/>
      <c r="I203" s="154"/>
      <c r="J203" s="101" t="s">
        <v>151</v>
      </c>
      <c r="K203" s="102">
        <v>5</v>
      </c>
      <c r="L203" s="149"/>
      <c r="M203" s="149"/>
      <c r="N203" s="149"/>
      <c r="O203" s="150"/>
      <c r="P203" s="150"/>
      <c r="Q203" s="150"/>
      <c r="R203" s="93"/>
      <c r="T203" s="94" t="s">
        <v>1</v>
      </c>
      <c r="U203" s="27" t="s">
        <v>25</v>
      </c>
      <c r="V203" s="95">
        <v>0</v>
      </c>
      <c r="W203" s="95">
        <f t="shared" si="27"/>
        <v>0</v>
      </c>
      <c r="X203" s="95">
        <v>2.1000000000000001E-4</v>
      </c>
      <c r="Y203" s="95">
        <f t="shared" si="28"/>
        <v>1.0500000000000002E-3</v>
      </c>
      <c r="Z203" s="95">
        <v>0</v>
      </c>
      <c r="AA203" s="96">
        <f t="shared" si="29"/>
        <v>0</v>
      </c>
      <c r="AR203" s="11" t="s">
        <v>99</v>
      </c>
      <c r="AT203" s="11" t="s">
        <v>96</v>
      </c>
      <c r="AU203" s="11" t="s">
        <v>81</v>
      </c>
      <c r="AY203" s="11" t="s">
        <v>75</v>
      </c>
      <c r="BE203" s="97">
        <f t="shared" si="30"/>
        <v>0</v>
      </c>
      <c r="BF203" s="97">
        <f t="shared" si="31"/>
        <v>0</v>
      </c>
      <c r="BG203" s="97">
        <f t="shared" si="32"/>
        <v>0</v>
      </c>
      <c r="BH203" s="97">
        <f t="shared" si="33"/>
        <v>0</v>
      </c>
      <c r="BI203" s="97">
        <f t="shared" si="34"/>
        <v>0</v>
      </c>
      <c r="BJ203" s="11" t="s">
        <v>81</v>
      </c>
      <c r="BK203" s="98">
        <f t="shared" si="35"/>
        <v>0</v>
      </c>
      <c r="BL203" s="11" t="s">
        <v>80</v>
      </c>
      <c r="BM203" s="11" t="s">
        <v>377</v>
      </c>
    </row>
    <row r="204" spans="2:65" s="1" customFormat="1" ht="25.5" customHeight="1" x14ac:dyDescent="0.3">
      <c r="B204" s="88"/>
      <c r="C204" s="89" t="s">
        <v>378</v>
      </c>
      <c r="D204" s="89" t="s">
        <v>76</v>
      </c>
      <c r="E204" s="90" t="s">
        <v>379</v>
      </c>
      <c r="F204" s="153" t="s">
        <v>380</v>
      </c>
      <c r="G204" s="153"/>
      <c r="H204" s="153"/>
      <c r="I204" s="153"/>
      <c r="J204" s="91" t="s">
        <v>151</v>
      </c>
      <c r="K204" s="92">
        <v>17</v>
      </c>
      <c r="L204" s="150"/>
      <c r="M204" s="150"/>
      <c r="N204" s="150"/>
      <c r="O204" s="150"/>
      <c r="P204" s="150"/>
      <c r="Q204" s="150"/>
      <c r="R204" s="93"/>
      <c r="T204" s="94" t="s">
        <v>1</v>
      </c>
      <c r="U204" s="27" t="s">
        <v>25</v>
      </c>
      <c r="V204" s="95">
        <v>0</v>
      </c>
      <c r="W204" s="95">
        <f t="shared" si="27"/>
        <v>0</v>
      </c>
      <c r="X204" s="95">
        <v>0</v>
      </c>
      <c r="Y204" s="95">
        <f t="shared" si="28"/>
        <v>0</v>
      </c>
      <c r="Z204" s="95">
        <v>0</v>
      </c>
      <c r="AA204" s="96">
        <f t="shared" si="29"/>
        <v>0</v>
      </c>
      <c r="AR204" s="11" t="s">
        <v>80</v>
      </c>
      <c r="AT204" s="11" t="s">
        <v>76</v>
      </c>
      <c r="AU204" s="11" t="s">
        <v>81</v>
      </c>
      <c r="AY204" s="11" t="s">
        <v>75</v>
      </c>
      <c r="BE204" s="97">
        <f t="shared" si="30"/>
        <v>0</v>
      </c>
      <c r="BF204" s="97">
        <f t="shared" si="31"/>
        <v>0</v>
      </c>
      <c r="BG204" s="97">
        <f t="shared" si="32"/>
        <v>0</v>
      </c>
      <c r="BH204" s="97">
        <f t="shared" si="33"/>
        <v>0</v>
      </c>
      <c r="BI204" s="97">
        <f t="shared" si="34"/>
        <v>0</v>
      </c>
      <c r="BJ204" s="11" t="s">
        <v>81</v>
      </c>
      <c r="BK204" s="98">
        <f t="shared" si="35"/>
        <v>0</v>
      </c>
      <c r="BL204" s="11" t="s">
        <v>80</v>
      </c>
      <c r="BM204" s="11" t="s">
        <v>381</v>
      </c>
    </row>
    <row r="205" spans="2:65" s="1" customFormat="1" ht="16.5" customHeight="1" x14ac:dyDescent="0.3">
      <c r="B205" s="88"/>
      <c r="C205" s="99" t="s">
        <v>382</v>
      </c>
      <c r="D205" s="99" t="s">
        <v>96</v>
      </c>
      <c r="E205" s="100" t="s">
        <v>383</v>
      </c>
      <c r="F205" s="154" t="s">
        <v>384</v>
      </c>
      <c r="G205" s="154"/>
      <c r="H205" s="154"/>
      <c r="I205" s="154"/>
      <c r="J205" s="101" t="s">
        <v>151</v>
      </c>
      <c r="K205" s="102">
        <v>5</v>
      </c>
      <c r="L205" s="149"/>
      <c r="M205" s="149"/>
      <c r="N205" s="149"/>
      <c r="O205" s="150"/>
      <c r="P205" s="150"/>
      <c r="Q205" s="150"/>
      <c r="R205" s="93"/>
      <c r="T205" s="94" t="s">
        <v>1</v>
      </c>
      <c r="U205" s="27" t="s">
        <v>25</v>
      </c>
      <c r="V205" s="95">
        <v>0</v>
      </c>
      <c r="W205" s="95">
        <f t="shared" si="27"/>
        <v>0</v>
      </c>
      <c r="X205" s="95">
        <v>0</v>
      </c>
      <c r="Y205" s="95">
        <f t="shared" si="28"/>
        <v>0</v>
      </c>
      <c r="Z205" s="95">
        <v>0</v>
      </c>
      <c r="AA205" s="96">
        <f t="shared" si="29"/>
        <v>0</v>
      </c>
      <c r="AR205" s="11" t="s">
        <v>99</v>
      </c>
      <c r="AT205" s="11" t="s">
        <v>96</v>
      </c>
      <c r="AU205" s="11" t="s">
        <v>81</v>
      </c>
      <c r="AY205" s="11" t="s">
        <v>75</v>
      </c>
      <c r="BE205" s="97">
        <f t="shared" si="30"/>
        <v>0</v>
      </c>
      <c r="BF205" s="97">
        <f t="shared" si="31"/>
        <v>0</v>
      </c>
      <c r="BG205" s="97">
        <f t="shared" si="32"/>
        <v>0</v>
      </c>
      <c r="BH205" s="97">
        <f t="shared" si="33"/>
        <v>0</v>
      </c>
      <c r="BI205" s="97">
        <f t="shared" si="34"/>
        <v>0</v>
      </c>
      <c r="BJ205" s="11" t="s">
        <v>81</v>
      </c>
      <c r="BK205" s="98">
        <f t="shared" si="35"/>
        <v>0</v>
      </c>
      <c r="BL205" s="11" t="s">
        <v>80</v>
      </c>
      <c r="BM205" s="11" t="s">
        <v>385</v>
      </c>
    </row>
    <row r="206" spans="2:65" s="1" customFormat="1" ht="16.5" customHeight="1" x14ac:dyDescent="0.3">
      <c r="B206" s="88"/>
      <c r="C206" s="99" t="s">
        <v>386</v>
      </c>
      <c r="D206" s="99" t="s">
        <v>96</v>
      </c>
      <c r="E206" s="100" t="s">
        <v>387</v>
      </c>
      <c r="F206" s="154" t="s">
        <v>388</v>
      </c>
      <c r="G206" s="154"/>
      <c r="H206" s="154"/>
      <c r="I206" s="154"/>
      <c r="J206" s="101" t="s">
        <v>151</v>
      </c>
      <c r="K206" s="102">
        <v>2</v>
      </c>
      <c r="L206" s="149"/>
      <c r="M206" s="149"/>
      <c r="N206" s="149"/>
      <c r="O206" s="150"/>
      <c r="P206" s="150"/>
      <c r="Q206" s="150"/>
      <c r="R206" s="93"/>
      <c r="T206" s="94" t="s">
        <v>1</v>
      </c>
      <c r="U206" s="27" t="s">
        <v>25</v>
      </c>
      <c r="V206" s="95">
        <v>0</v>
      </c>
      <c r="W206" s="95">
        <f t="shared" si="27"/>
        <v>0</v>
      </c>
      <c r="X206" s="95">
        <v>0</v>
      </c>
      <c r="Y206" s="95">
        <f t="shared" si="28"/>
        <v>0</v>
      </c>
      <c r="Z206" s="95">
        <v>0</v>
      </c>
      <c r="AA206" s="96">
        <f t="shared" si="29"/>
        <v>0</v>
      </c>
      <c r="AR206" s="11" t="s">
        <v>99</v>
      </c>
      <c r="AT206" s="11" t="s">
        <v>96</v>
      </c>
      <c r="AU206" s="11" t="s">
        <v>81</v>
      </c>
      <c r="AY206" s="11" t="s">
        <v>75</v>
      </c>
      <c r="BE206" s="97">
        <f t="shared" si="30"/>
        <v>0</v>
      </c>
      <c r="BF206" s="97">
        <f t="shared" si="31"/>
        <v>0</v>
      </c>
      <c r="BG206" s="97">
        <f t="shared" si="32"/>
        <v>0</v>
      </c>
      <c r="BH206" s="97">
        <f t="shared" si="33"/>
        <v>0</v>
      </c>
      <c r="BI206" s="97">
        <f t="shared" si="34"/>
        <v>0</v>
      </c>
      <c r="BJ206" s="11" t="s">
        <v>81</v>
      </c>
      <c r="BK206" s="98">
        <f t="shared" si="35"/>
        <v>0</v>
      </c>
      <c r="BL206" s="11" t="s">
        <v>80</v>
      </c>
      <c r="BM206" s="11" t="s">
        <v>389</v>
      </c>
    </row>
    <row r="207" spans="2:65" s="1" customFormat="1" ht="16.5" customHeight="1" x14ac:dyDescent="0.3">
      <c r="B207" s="88"/>
      <c r="C207" s="99" t="s">
        <v>390</v>
      </c>
      <c r="D207" s="99" t="s">
        <v>96</v>
      </c>
      <c r="E207" s="100" t="s">
        <v>391</v>
      </c>
      <c r="F207" s="154" t="s">
        <v>392</v>
      </c>
      <c r="G207" s="154"/>
      <c r="H207" s="154"/>
      <c r="I207" s="154"/>
      <c r="J207" s="101" t="s">
        <v>151</v>
      </c>
      <c r="K207" s="102">
        <v>5</v>
      </c>
      <c r="L207" s="149"/>
      <c r="M207" s="149"/>
      <c r="N207" s="149"/>
      <c r="O207" s="150"/>
      <c r="P207" s="150"/>
      <c r="Q207" s="150"/>
      <c r="R207" s="93"/>
      <c r="T207" s="94" t="s">
        <v>1</v>
      </c>
      <c r="U207" s="27" t="s">
        <v>25</v>
      </c>
      <c r="V207" s="95">
        <v>0</v>
      </c>
      <c r="W207" s="95">
        <f t="shared" si="27"/>
        <v>0</v>
      </c>
      <c r="X207" s="95">
        <v>0</v>
      </c>
      <c r="Y207" s="95">
        <f t="shared" si="28"/>
        <v>0</v>
      </c>
      <c r="Z207" s="95">
        <v>0</v>
      </c>
      <c r="AA207" s="96">
        <f t="shared" si="29"/>
        <v>0</v>
      </c>
      <c r="AR207" s="11" t="s">
        <v>99</v>
      </c>
      <c r="AT207" s="11" t="s">
        <v>96</v>
      </c>
      <c r="AU207" s="11" t="s">
        <v>81</v>
      </c>
      <c r="AY207" s="11" t="s">
        <v>75</v>
      </c>
      <c r="BE207" s="97">
        <f t="shared" si="30"/>
        <v>0</v>
      </c>
      <c r="BF207" s="97">
        <f t="shared" si="31"/>
        <v>0</v>
      </c>
      <c r="BG207" s="97">
        <f t="shared" si="32"/>
        <v>0</v>
      </c>
      <c r="BH207" s="97">
        <f t="shared" si="33"/>
        <v>0</v>
      </c>
      <c r="BI207" s="97">
        <f t="shared" si="34"/>
        <v>0</v>
      </c>
      <c r="BJ207" s="11" t="s">
        <v>81</v>
      </c>
      <c r="BK207" s="98">
        <f t="shared" si="35"/>
        <v>0</v>
      </c>
      <c r="BL207" s="11" t="s">
        <v>80</v>
      </c>
      <c r="BM207" s="11" t="s">
        <v>393</v>
      </c>
    </row>
    <row r="208" spans="2:65" s="1" customFormat="1" ht="16.5" customHeight="1" x14ac:dyDescent="0.3">
      <c r="B208" s="88"/>
      <c r="C208" s="99" t="s">
        <v>394</v>
      </c>
      <c r="D208" s="99" t="s">
        <v>96</v>
      </c>
      <c r="E208" s="100" t="s">
        <v>395</v>
      </c>
      <c r="F208" s="154" t="s">
        <v>396</v>
      </c>
      <c r="G208" s="154"/>
      <c r="H208" s="154"/>
      <c r="I208" s="154"/>
      <c r="J208" s="101" t="s">
        <v>151</v>
      </c>
      <c r="K208" s="102">
        <v>1</v>
      </c>
      <c r="L208" s="149"/>
      <c r="M208" s="149"/>
      <c r="N208" s="149"/>
      <c r="O208" s="150"/>
      <c r="P208" s="150"/>
      <c r="Q208" s="150"/>
      <c r="R208" s="93"/>
      <c r="T208" s="94" t="s">
        <v>1</v>
      </c>
      <c r="U208" s="27" t="s">
        <v>25</v>
      </c>
      <c r="V208" s="95">
        <v>0</v>
      </c>
      <c r="W208" s="95">
        <f t="shared" si="27"/>
        <v>0</v>
      </c>
      <c r="X208" s="95">
        <v>0</v>
      </c>
      <c r="Y208" s="95">
        <f t="shared" si="28"/>
        <v>0</v>
      </c>
      <c r="Z208" s="95">
        <v>0</v>
      </c>
      <c r="AA208" s="96">
        <f t="shared" si="29"/>
        <v>0</v>
      </c>
      <c r="AR208" s="11" t="s">
        <v>99</v>
      </c>
      <c r="AT208" s="11" t="s">
        <v>96</v>
      </c>
      <c r="AU208" s="11" t="s">
        <v>81</v>
      </c>
      <c r="AY208" s="11" t="s">
        <v>75</v>
      </c>
      <c r="BE208" s="97">
        <f t="shared" si="30"/>
        <v>0</v>
      </c>
      <c r="BF208" s="97">
        <f t="shared" si="31"/>
        <v>0</v>
      </c>
      <c r="BG208" s="97">
        <f t="shared" si="32"/>
        <v>0</v>
      </c>
      <c r="BH208" s="97">
        <f t="shared" si="33"/>
        <v>0</v>
      </c>
      <c r="BI208" s="97">
        <f t="shared" si="34"/>
        <v>0</v>
      </c>
      <c r="BJ208" s="11" t="s">
        <v>81</v>
      </c>
      <c r="BK208" s="98">
        <f t="shared" si="35"/>
        <v>0</v>
      </c>
      <c r="BL208" s="11" t="s">
        <v>80</v>
      </c>
      <c r="BM208" s="11" t="s">
        <v>397</v>
      </c>
    </row>
    <row r="209" spans="2:65" s="1" customFormat="1" ht="16.5" customHeight="1" x14ac:dyDescent="0.3">
      <c r="B209" s="88"/>
      <c r="C209" s="99" t="s">
        <v>398</v>
      </c>
      <c r="D209" s="99" t="s">
        <v>96</v>
      </c>
      <c r="E209" s="100" t="s">
        <v>399</v>
      </c>
      <c r="F209" s="154" t="s">
        <v>400</v>
      </c>
      <c r="G209" s="154"/>
      <c r="H209" s="154"/>
      <c r="I209" s="154"/>
      <c r="J209" s="101" t="s">
        <v>151</v>
      </c>
      <c r="K209" s="102">
        <v>1</v>
      </c>
      <c r="L209" s="149"/>
      <c r="M209" s="149"/>
      <c r="N209" s="149"/>
      <c r="O209" s="150"/>
      <c r="P209" s="150"/>
      <c r="Q209" s="150"/>
      <c r="R209" s="93"/>
      <c r="T209" s="94" t="s">
        <v>1</v>
      </c>
      <c r="U209" s="27" t="s">
        <v>25</v>
      </c>
      <c r="V209" s="95">
        <v>0</v>
      </c>
      <c r="W209" s="95">
        <f t="shared" si="27"/>
        <v>0</v>
      </c>
      <c r="X209" s="95">
        <v>0</v>
      </c>
      <c r="Y209" s="95">
        <f t="shared" si="28"/>
        <v>0</v>
      </c>
      <c r="Z209" s="95">
        <v>0</v>
      </c>
      <c r="AA209" s="96">
        <f t="shared" si="29"/>
        <v>0</v>
      </c>
      <c r="AR209" s="11" t="s">
        <v>99</v>
      </c>
      <c r="AT209" s="11" t="s">
        <v>96</v>
      </c>
      <c r="AU209" s="11" t="s">
        <v>81</v>
      </c>
      <c r="AY209" s="11" t="s">
        <v>75</v>
      </c>
      <c r="BE209" s="97">
        <f t="shared" si="30"/>
        <v>0</v>
      </c>
      <c r="BF209" s="97">
        <f t="shared" si="31"/>
        <v>0</v>
      </c>
      <c r="BG209" s="97">
        <f t="shared" si="32"/>
        <v>0</v>
      </c>
      <c r="BH209" s="97">
        <f t="shared" si="33"/>
        <v>0</v>
      </c>
      <c r="BI209" s="97">
        <f t="shared" si="34"/>
        <v>0</v>
      </c>
      <c r="BJ209" s="11" t="s">
        <v>81</v>
      </c>
      <c r="BK209" s="98">
        <f t="shared" si="35"/>
        <v>0</v>
      </c>
      <c r="BL209" s="11" t="s">
        <v>80</v>
      </c>
      <c r="BM209" s="11" t="s">
        <v>401</v>
      </c>
    </row>
    <row r="210" spans="2:65" s="1" customFormat="1" ht="16.5" customHeight="1" x14ac:dyDescent="0.3">
      <c r="B210" s="88"/>
      <c r="C210" s="99" t="s">
        <v>402</v>
      </c>
      <c r="D210" s="99" t="s">
        <v>96</v>
      </c>
      <c r="E210" s="100" t="s">
        <v>403</v>
      </c>
      <c r="F210" s="154" t="s">
        <v>404</v>
      </c>
      <c r="G210" s="154"/>
      <c r="H210" s="154"/>
      <c r="I210" s="154"/>
      <c r="J210" s="101" t="s">
        <v>151</v>
      </c>
      <c r="K210" s="102">
        <v>3</v>
      </c>
      <c r="L210" s="149"/>
      <c r="M210" s="149"/>
      <c r="N210" s="149"/>
      <c r="O210" s="150"/>
      <c r="P210" s="150"/>
      <c r="Q210" s="150"/>
      <c r="R210" s="93"/>
      <c r="T210" s="94" t="s">
        <v>1</v>
      </c>
      <c r="U210" s="27" t="s">
        <v>25</v>
      </c>
      <c r="V210" s="95">
        <v>0</v>
      </c>
      <c r="W210" s="95">
        <f t="shared" si="27"/>
        <v>0</v>
      </c>
      <c r="X210" s="95">
        <v>0</v>
      </c>
      <c r="Y210" s="95">
        <f t="shared" si="28"/>
        <v>0</v>
      </c>
      <c r="Z210" s="95">
        <v>0</v>
      </c>
      <c r="AA210" s="96">
        <f t="shared" si="29"/>
        <v>0</v>
      </c>
      <c r="AR210" s="11" t="s">
        <v>99</v>
      </c>
      <c r="AT210" s="11" t="s">
        <v>96</v>
      </c>
      <c r="AU210" s="11" t="s">
        <v>81</v>
      </c>
      <c r="AY210" s="11" t="s">
        <v>75</v>
      </c>
      <c r="BE210" s="97">
        <f t="shared" si="30"/>
        <v>0</v>
      </c>
      <c r="BF210" s="97">
        <f t="shared" si="31"/>
        <v>0</v>
      </c>
      <c r="BG210" s="97">
        <f t="shared" si="32"/>
        <v>0</v>
      </c>
      <c r="BH210" s="97">
        <f t="shared" si="33"/>
        <v>0</v>
      </c>
      <c r="BI210" s="97">
        <f t="shared" si="34"/>
        <v>0</v>
      </c>
      <c r="BJ210" s="11" t="s">
        <v>81</v>
      </c>
      <c r="BK210" s="98">
        <f t="shared" si="35"/>
        <v>0</v>
      </c>
      <c r="BL210" s="11" t="s">
        <v>80</v>
      </c>
      <c r="BM210" s="11" t="s">
        <v>405</v>
      </c>
    </row>
    <row r="211" spans="2:65" s="1" customFormat="1" ht="25.5" customHeight="1" x14ac:dyDescent="0.3">
      <c r="B211" s="88"/>
      <c r="C211" s="89" t="s">
        <v>406</v>
      </c>
      <c r="D211" s="89" t="s">
        <v>76</v>
      </c>
      <c r="E211" s="90" t="s">
        <v>407</v>
      </c>
      <c r="F211" s="153" t="s">
        <v>408</v>
      </c>
      <c r="G211" s="153"/>
      <c r="H211" s="153"/>
      <c r="I211" s="153"/>
      <c r="J211" s="91" t="s">
        <v>151</v>
      </c>
      <c r="K211" s="92">
        <v>83</v>
      </c>
      <c r="L211" s="150"/>
      <c r="M211" s="150"/>
      <c r="N211" s="150"/>
      <c r="O211" s="150"/>
      <c r="P211" s="150"/>
      <c r="Q211" s="150"/>
      <c r="R211" s="93"/>
      <c r="T211" s="94" t="s">
        <v>1</v>
      </c>
      <c r="U211" s="27" t="s">
        <v>25</v>
      </c>
      <c r="V211" s="95">
        <v>0.16502</v>
      </c>
      <c r="W211" s="95">
        <f t="shared" si="27"/>
        <v>13.69666</v>
      </c>
      <c r="X211" s="95">
        <v>2.0000000000000002E-5</v>
      </c>
      <c r="Y211" s="95">
        <f t="shared" si="28"/>
        <v>1.6600000000000002E-3</v>
      </c>
      <c r="Z211" s="95">
        <v>0</v>
      </c>
      <c r="AA211" s="96">
        <f t="shared" si="29"/>
        <v>0</v>
      </c>
      <c r="AR211" s="11" t="s">
        <v>140</v>
      </c>
      <c r="AT211" s="11" t="s">
        <v>76</v>
      </c>
      <c r="AU211" s="11" t="s">
        <v>81</v>
      </c>
      <c r="AY211" s="11" t="s">
        <v>75</v>
      </c>
      <c r="BE211" s="97">
        <f t="shared" si="30"/>
        <v>0</v>
      </c>
      <c r="BF211" s="97">
        <f t="shared" si="31"/>
        <v>0</v>
      </c>
      <c r="BG211" s="97">
        <f t="shared" si="32"/>
        <v>0</v>
      </c>
      <c r="BH211" s="97">
        <f t="shared" si="33"/>
        <v>0</v>
      </c>
      <c r="BI211" s="97">
        <f t="shared" si="34"/>
        <v>0</v>
      </c>
      <c r="BJ211" s="11" t="s">
        <v>81</v>
      </c>
      <c r="BK211" s="98">
        <f t="shared" si="35"/>
        <v>0</v>
      </c>
      <c r="BL211" s="11" t="s">
        <v>140</v>
      </c>
      <c r="BM211" s="11" t="s">
        <v>409</v>
      </c>
    </row>
    <row r="212" spans="2:65" s="1" customFormat="1" ht="38.25" customHeight="1" x14ac:dyDescent="0.3">
      <c r="B212" s="88"/>
      <c r="C212" s="99" t="s">
        <v>410</v>
      </c>
      <c r="D212" s="99" t="s">
        <v>96</v>
      </c>
      <c r="E212" s="100" t="s">
        <v>411</v>
      </c>
      <c r="F212" s="154" t="s">
        <v>412</v>
      </c>
      <c r="G212" s="154"/>
      <c r="H212" s="154"/>
      <c r="I212" s="154"/>
      <c r="J212" s="101" t="s">
        <v>151</v>
      </c>
      <c r="K212" s="102">
        <v>83</v>
      </c>
      <c r="L212" s="149"/>
      <c r="M212" s="149"/>
      <c r="N212" s="149"/>
      <c r="O212" s="150"/>
      <c r="P212" s="150"/>
      <c r="Q212" s="150"/>
      <c r="R212" s="93"/>
      <c r="T212" s="94" t="s">
        <v>1</v>
      </c>
      <c r="U212" s="27" t="s">
        <v>25</v>
      </c>
      <c r="V212" s="95">
        <v>0</v>
      </c>
      <c r="W212" s="95">
        <f t="shared" si="27"/>
        <v>0</v>
      </c>
      <c r="X212" s="95">
        <v>0</v>
      </c>
      <c r="Y212" s="95">
        <f t="shared" si="28"/>
        <v>0</v>
      </c>
      <c r="Z212" s="95">
        <v>0</v>
      </c>
      <c r="AA212" s="96">
        <f t="shared" si="29"/>
        <v>0</v>
      </c>
      <c r="AR212" s="11" t="s">
        <v>203</v>
      </c>
      <c r="AT212" s="11" t="s">
        <v>96</v>
      </c>
      <c r="AU212" s="11" t="s">
        <v>81</v>
      </c>
      <c r="AY212" s="11" t="s">
        <v>75</v>
      </c>
      <c r="BE212" s="97">
        <f t="shared" si="30"/>
        <v>0</v>
      </c>
      <c r="BF212" s="97">
        <f t="shared" si="31"/>
        <v>0</v>
      </c>
      <c r="BG212" s="97">
        <f t="shared" si="32"/>
        <v>0</v>
      </c>
      <c r="BH212" s="97">
        <f t="shared" si="33"/>
        <v>0</v>
      </c>
      <c r="BI212" s="97">
        <f t="shared" si="34"/>
        <v>0</v>
      </c>
      <c r="BJ212" s="11" t="s">
        <v>81</v>
      </c>
      <c r="BK212" s="98">
        <f t="shared" si="35"/>
        <v>0</v>
      </c>
      <c r="BL212" s="11" t="s">
        <v>140</v>
      </c>
      <c r="BM212" s="11" t="s">
        <v>413</v>
      </c>
    </row>
    <row r="213" spans="2:65" s="1" customFormat="1" ht="25.5" customHeight="1" x14ac:dyDescent="0.3">
      <c r="B213" s="88"/>
      <c r="C213" s="99" t="s">
        <v>414</v>
      </c>
      <c r="D213" s="99" t="s">
        <v>96</v>
      </c>
      <c r="E213" s="100" t="s">
        <v>415</v>
      </c>
      <c r="F213" s="154" t="s">
        <v>416</v>
      </c>
      <c r="G213" s="154"/>
      <c r="H213" s="154"/>
      <c r="I213" s="154"/>
      <c r="J213" s="101" t="s">
        <v>151</v>
      </c>
      <c r="K213" s="102">
        <v>83</v>
      </c>
      <c r="L213" s="149"/>
      <c r="M213" s="149"/>
      <c r="N213" s="149"/>
      <c r="O213" s="150"/>
      <c r="P213" s="150"/>
      <c r="Q213" s="150"/>
      <c r="R213" s="93"/>
      <c r="T213" s="94" t="s">
        <v>1</v>
      </c>
      <c r="U213" s="27" t="s">
        <v>25</v>
      </c>
      <c r="V213" s="95">
        <v>0</v>
      </c>
      <c r="W213" s="95">
        <f t="shared" si="27"/>
        <v>0</v>
      </c>
      <c r="X213" s="95">
        <v>0</v>
      </c>
      <c r="Y213" s="95">
        <f t="shared" si="28"/>
        <v>0</v>
      </c>
      <c r="Z213" s="95">
        <v>0</v>
      </c>
      <c r="AA213" s="96">
        <f t="shared" si="29"/>
        <v>0</v>
      </c>
      <c r="AR213" s="11" t="s">
        <v>203</v>
      </c>
      <c r="AT213" s="11" t="s">
        <v>96</v>
      </c>
      <c r="AU213" s="11" t="s">
        <v>81</v>
      </c>
      <c r="AY213" s="11" t="s">
        <v>75</v>
      </c>
      <c r="BE213" s="97">
        <f t="shared" si="30"/>
        <v>0</v>
      </c>
      <c r="BF213" s="97">
        <f t="shared" si="31"/>
        <v>0</v>
      </c>
      <c r="BG213" s="97">
        <f t="shared" si="32"/>
        <v>0</v>
      </c>
      <c r="BH213" s="97">
        <f t="shared" si="33"/>
        <v>0</v>
      </c>
      <c r="BI213" s="97">
        <f t="shared" si="34"/>
        <v>0</v>
      </c>
      <c r="BJ213" s="11" t="s">
        <v>81</v>
      </c>
      <c r="BK213" s="98">
        <f t="shared" si="35"/>
        <v>0</v>
      </c>
      <c r="BL213" s="11" t="s">
        <v>140</v>
      </c>
      <c r="BM213" s="11" t="s">
        <v>417</v>
      </c>
    </row>
    <row r="214" spans="2:65" s="1" customFormat="1" ht="25.5" customHeight="1" x14ac:dyDescent="0.3">
      <c r="B214" s="88"/>
      <c r="C214" s="89" t="s">
        <v>418</v>
      </c>
      <c r="D214" s="89" t="s">
        <v>76</v>
      </c>
      <c r="E214" s="90" t="s">
        <v>419</v>
      </c>
      <c r="F214" s="153" t="s">
        <v>420</v>
      </c>
      <c r="G214" s="153"/>
      <c r="H214" s="153"/>
      <c r="I214" s="153"/>
      <c r="J214" s="91" t="s">
        <v>421</v>
      </c>
      <c r="K214" s="92">
        <v>20</v>
      </c>
      <c r="L214" s="150"/>
      <c r="M214" s="150"/>
      <c r="N214" s="150"/>
      <c r="O214" s="150"/>
      <c r="P214" s="150"/>
      <c r="Q214" s="150"/>
      <c r="R214" s="93"/>
      <c r="T214" s="94" t="s">
        <v>1</v>
      </c>
      <c r="U214" s="27" t="s">
        <v>25</v>
      </c>
      <c r="V214" s="95">
        <v>0</v>
      </c>
      <c r="W214" s="95">
        <f t="shared" si="27"/>
        <v>0</v>
      </c>
      <c r="X214" s="95">
        <v>0</v>
      </c>
      <c r="Y214" s="95">
        <f t="shared" si="28"/>
        <v>0</v>
      </c>
      <c r="Z214" s="95">
        <v>0</v>
      </c>
      <c r="AA214" s="96">
        <f t="shared" si="29"/>
        <v>0</v>
      </c>
      <c r="AR214" s="11" t="s">
        <v>80</v>
      </c>
      <c r="AT214" s="11" t="s">
        <v>76</v>
      </c>
      <c r="AU214" s="11" t="s">
        <v>81</v>
      </c>
      <c r="AY214" s="11" t="s">
        <v>75</v>
      </c>
      <c r="BE214" s="97">
        <f t="shared" si="30"/>
        <v>0</v>
      </c>
      <c r="BF214" s="97">
        <f t="shared" si="31"/>
        <v>0</v>
      </c>
      <c r="BG214" s="97">
        <f t="shared" si="32"/>
        <v>0</v>
      </c>
      <c r="BH214" s="97">
        <f t="shared" si="33"/>
        <v>0</v>
      </c>
      <c r="BI214" s="97">
        <f t="shared" si="34"/>
        <v>0</v>
      </c>
      <c r="BJ214" s="11" t="s">
        <v>81</v>
      </c>
      <c r="BK214" s="98">
        <f t="shared" si="35"/>
        <v>0</v>
      </c>
      <c r="BL214" s="11" t="s">
        <v>80</v>
      </c>
      <c r="BM214" s="11" t="s">
        <v>422</v>
      </c>
    </row>
    <row r="215" spans="2:65" s="1" customFormat="1" ht="25.5" customHeight="1" x14ac:dyDescent="0.3">
      <c r="B215" s="88"/>
      <c r="C215" s="99" t="s">
        <v>423</v>
      </c>
      <c r="D215" s="99" t="s">
        <v>96</v>
      </c>
      <c r="E215" s="100" t="s">
        <v>424</v>
      </c>
      <c r="F215" s="154" t="s">
        <v>425</v>
      </c>
      <c r="G215" s="154"/>
      <c r="H215" s="154"/>
      <c r="I215" s="154"/>
      <c r="J215" s="101" t="s">
        <v>151</v>
      </c>
      <c r="K215" s="102">
        <v>20</v>
      </c>
      <c r="L215" s="149"/>
      <c r="M215" s="149"/>
      <c r="N215" s="149"/>
      <c r="O215" s="150"/>
      <c r="P215" s="150"/>
      <c r="Q215" s="150"/>
      <c r="R215" s="93"/>
      <c r="T215" s="94" t="s">
        <v>1</v>
      </c>
      <c r="U215" s="27" t="s">
        <v>25</v>
      </c>
      <c r="V215" s="95">
        <v>0</v>
      </c>
      <c r="W215" s="95">
        <f t="shared" si="27"/>
        <v>0</v>
      </c>
      <c r="X215" s="95">
        <v>0</v>
      </c>
      <c r="Y215" s="95">
        <f t="shared" si="28"/>
        <v>0</v>
      </c>
      <c r="Z215" s="95">
        <v>0</v>
      </c>
      <c r="AA215" s="96">
        <f t="shared" si="29"/>
        <v>0</v>
      </c>
      <c r="AR215" s="11" t="s">
        <v>203</v>
      </c>
      <c r="AT215" s="11" t="s">
        <v>96</v>
      </c>
      <c r="AU215" s="11" t="s">
        <v>81</v>
      </c>
      <c r="AY215" s="11" t="s">
        <v>75</v>
      </c>
      <c r="BE215" s="97">
        <f t="shared" si="30"/>
        <v>0</v>
      </c>
      <c r="BF215" s="97">
        <f t="shared" si="31"/>
        <v>0</v>
      </c>
      <c r="BG215" s="97">
        <f t="shared" si="32"/>
        <v>0</v>
      </c>
      <c r="BH215" s="97">
        <f t="shared" si="33"/>
        <v>0</v>
      </c>
      <c r="BI215" s="97">
        <f t="shared" si="34"/>
        <v>0</v>
      </c>
      <c r="BJ215" s="11" t="s">
        <v>81</v>
      </c>
      <c r="BK215" s="98">
        <f t="shared" si="35"/>
        <v>0</v>
      </c>
      <c r="BL215" s="11" t="s">
        <v>140</v>
      </c>
      <c r="BM215" s="11" t="s">
        <v>426</v>
      </c>
    </row>
    <row r="216" spans="2:65" s="1" customFormat="1" ht="25.5" customHeight="1" x14ac:dyDescent="0.3">
      <c r="B216" s="88"/>
      <c r="C216" s="89" t="s">
        <v>427</v>
      </c>
      <c r="D216" s="89" t="s">
        <v>76</v>
      </c>
      <c r="E216" s="90" t="s">
        <v>428</v>
      </c>
      <c r="F216" s="153" t="s">
        <v>429</v>
      </c>
      <c r="G216" s="153"/>
      <c r="H216" s="153"/>
      <c r="I216" s="153"/>
      <c r="J216" s="91" t="s">
        <v>151</v>
      </c>
      <c r="K216" s="92">
        <v>3</v>
      </c>
      <c r="L216" s="150"/>
      <c r="M216" s="150"/>
      <c r="N216" s="150"/>
      <c r="O216" s="150"/>
      <c r="P216" s="150"/>
      <c r="Q216" s="150"/>
      <c r="R216" s="93"/>
      <c r="T216" s="94" t="s">
        <v>1</v>
      </c>
      <c r="U216" s="27" t="s">
        <v>25</v>
      </c>
      <c r="V216" s="95">
        <v>0.21432999999999999</v>
      </c>
      <c r="W216" s="95">
        <f t="shared" si="27"/>
        <v>0.64298999999999995</v>
      </c>
      <c r="X216" s="95">
        <v>5.5999999999999995E-4</v>
      </c>
      <c r="Y216" s="95">
        <f t="shared" si="28"/>
        <v>1.6799999999999999E-3</v>
      </c>
      <c r="Z216" s="95">
        <v>0</v>
      </c>
      <c r="AA216" s="96">
        <f t="shared" si="29"/>
        <v>0</v>
      </c>
      <c r="AR216" s="11" t="s">
        <v>80</v>
      </c>
      <c r="AT216" s="11" t="s">
        <v>76</v>
      </c>
      <c r="AU216" s="11" t="s">
        <v>81</v>
      </c>
      <c r="AY216" s="11" t="s">
        <v>75</v>
      </c>
      <c r="BE216" s="97">
        <f t="shared" si="30"/>
        <v>0</v>
      </c>
      <c r="BF216" s="97">
        <f t="shared" si="31"/>
        <v>0</v>
      </c>
      <c r="BG216" s="97">
        <f t="shared" si="32"/>
        <v>0</v>
      </c>
      <c r="BH216" s="97">
        <f t="shared" si="33"/>
        <v>0</v>
      </c>
      <c r="BI216" s="97">
        <f t="shared" si="34"/>
        <v>0</v>
      </c>
      <c r="BJ216" s="11" t="s">
        <v>81</v>
      </c>
      <c r="BK216" s="98">
        <f t="shared" si="35"/>
        <v>0</v>
      </c>
      <c r="BL216" s="11" t="s">
        <v>80</v>
      </c>
      <c r="BM216" s="11" t="s">
        <v>430</v>
      </c>
    </row>
    <row r="217" spans="2:65" s="1" customFormat="1" ht="25.5" customHeight="1" x14ac:dyDescent="0.3">
      <c r="B217" s="88"/>
      <c r="C217" s="89" t="s">
        <v>431</v>
      </c>
      <c r="D217" s="89" t="s">
        <v>76</v>
      </c>
      <c r="E217" s="90" t="s">
        <v>432</v>
      </c>
      <c r="F217" s="153" t="s">
        <v>433</v>
      </c>
      <c r="G217" s="153"/>
      <c r="H217" s="153"/>
      <c r="I217" s="153"/>
      <c r="J217" s="91" t="s">
        <v>151</v>
      </c>
      <c r="K217" s="92">
        <v>1</v>
      </c>
      <c r="L217" s="150"/>
      <c r="M217" s="150"/>
      <c r="N217" s="150"/>
      <c r="O217" s="150"/>
      <c r="P217" s="150"/>
      <c r="Q217" s="150"/>
      <c r="R217" s="93"/>
      <c r="T217" s="94" t="s">
        <v>1</v>
      </c>
      <c r="U217" s="27" t="s">
        <v>25</v>
      </c>
      <c r="V217" s="95">
        <v>0.25458999999999998</v>
      </c>
      <c r="W217" s="95">
        <f t="shared" si="27"/>
        <v>0.25458999999999998</v>
      </c>
      <c r="X217" s="95">
        <v>1.01E-3</v>
      </c>
      <c r="Y217" s="95">
        <f t="shared" si="28"/>
        <v>1.01E-3</v>
      </c>
      <c r="Z217" s="95">
        <v>0</v>
      </c>
      <c r="AA217" s="96">
        <f t="shared" si="29"/>
        <v>0</v>
      </c>
      <c r="AR217" s="11" t="s">
        <v>80</v>
      </c>
      <c r="AT217" s="11" t="s">
        <v>76</v>
      </c>
      <c r="AU217" s="11" t="s">
        <v>81</v>
      </c>
      <c r="AY217" s="11" t="s">
        <v>75</v>
      </c>
      <c r="BE217" s="97">
        <f t="shared" si="30"/>
        <v>0</v>
      </c>
      <c r="BF217" s="97">
        <f t="shared" si="31"/>
        <v>0</v>
      </c>
      <c r="BG217" s="97">
        <f t="shared" si="32"/>
        <v>0</v>
      </c>
      <c r="BH217" s="97">
        <f t="shared" si="33"/>
        <v>0</v>
      </c>
      <c r="BI217" s="97">
        <f t="shared" si="34"/>
        <v>0</v>
      </c>
      <c r="BJ217" s="11" t="s">
        <v>81</v>
      </c>
      <c r="BK217" s="98">
        <f t="shared" si="35"/>
        <v>0</v>
      </c>
      <c r="BL217" s="11" t="s">
        <v>80</v>
      </c>
      <c r="BM217" s="11" t="s">
        <v>434</v>
      </c>
    </row>
    <row r="218" spans="2:65" s="1" customFormat="1" ht="25.5" customHeight="1" x14ac:dyDescent="0.3">
      <c r="B218" s="88"/>
      <c r="C218" s="89" t="s">
        <v>435</v>
      </c>
      <c r="D218" s="89" t="s">
        <v>76</v>
      </c>
      <c r="E218" s="90" t="s">
        <v>436</v>
      </c>
      <c r="F218" s="153" t="s">
        <v>437</v>
      </c>
      <c r="G218" s="153"/>
      <c r="H218" s="153"/>
      <c r="I218" s="153"/>
      <c r="J218" s="91" t="s">
        <v>151</v>
      </c>
      <c r="K218" s="92">
        <v>1</v>
      </c>
      <c r="L218" s="150"/>
      <c r="M218" s="150"/>
      <c r="N218" s="150"/>
      <c r="O218" s="150"/>
      <c r="P218" s="150"/>
      <c r="Q218" s="150"/>
      <c r="R218" s="93"/>
      <c r="T218" s="94" t="s">
        <v>1</v>
      </c>
      <c r="U218" s="27" t="s">
        <v>25</v>
      </c>
      <c r="V218" s="95">
        <v>0.33177000000000001</v>
      </c>
      <c r="W218" s="95">
        <f t="shared" si="27"/>
        <v>0.33177000000000001</v>
      </c>
      <c r="X218" s="95">
        <v>1.32E-3</v>
      </c>
      <c r="Y218" s="95">
        <f t="shared" si="28"/>
        <v>1.32E-3</v>
      </c>
      <c r="Z218" s="95">
        <v>0</v>
      </c>
      <c r="AA218" s="96">
        <f t="shared" si="29"/>
        <v>0</v>
      </c>
      <c r="AR218" s="11" t="s">
        <v>80</v>
      </c>
      <c r="AT218" s="11" t="s">
        <v>76</v>
      </c>
      <c r="AU218" s="11" t="s">
        <v>81</v>
      </c>
      <c r="AY218" s="11" t="s">
        <v>75</v>
      </c>
      <c r="BE218" s="97">
        <f t="shared" si="30"/>
        <v>0</v>
      </c>
      <c r="BF218" s="97">
        <f t="shared" si="31"/>
        <v>0</v>
      </c>
      <c r="BG218" s="97">
        <f t="shared" si="32"/>
        <v>0</v>
      </c>
      <c r="BH218" s="97">
        <f t="shared" si="33"/>
        <v>0</v>
      </c>
      <c r="BI218" s="97">
        <f t="shared" si="34"/>
        <v>0</v>
      </c>
      <c r="BJ218" s="11" t="s">
        <v>81</v>
      </c>
      <c r="BK218" s="98">
        <f t="shared" si="35"/>
        <v>0</v>
      </c>
      <c r="BL218" s="11" t="s">
        <v>80</v>
      </c>
      <c r="BM218" s="11" t="s">
        <v>438</v>
      </c>
    </row>
    <row r="219" spans="2:65" s="1" customFormat="1" ht="25.5" customHeight="1" x14ac:dyDescent="0.3">
      <c r="B219" s="88"/>
      <c r="C219" s="89" t="s">
        <v>439</v>
      </c>
      <c r="D219" s="89" t="s">
        <v>76</v>
      </c>
      <c r="E219" s="90" t="s">
        <v>440</v>
      </c>
      <c r="F219" s="153" t="s">
        <v>441</v>
      </c>
      <c r="G219" s="153"/>
      <c r="H219" s="153"/>
      <c r="I219" s="153"/>
      <c r="J219" s="91" t="s">
        <v>151</v>
      </c>
      <c r="K219" s="92">
        <v>3</v>
      </c>
      <c r="L219" s="150"/>
      <c r="M219" s="150"/>
      <c r="N219" s="150"/>
      <c r="O219" s="150"/>
      <c r="P219" s="150"/>
      <c r="Q219" s="150"/>
      <c r="R219" s="93"/>
      <c r="T219" s="94" t="s">
        <v>1</v>
      </c>
      <c r="U219" s="27" t="s">
        <v>25</v>
      </c>
      <c r="V219" s="95">
        <v>0.40028000000000002</v>
      </c>
      <c r="W219" s="95">
        <f t="shared" si="27"/>
        <v>1.2008400000000001</v>
      </c>
      <c r="X219" s="95">
        <v>2.1900000000000001E-3</v>
      </c>
      <c r="Y219" s="95">
        <f t="shared" si="28"/>
        <v>6.5700000000000003E-3</v>
      </c>
      <c r="Z219" s="95">
        <v>0</v>
      </c>
      <c r="AA219" s="96">
        <f t="shared" si="29"/>
        <v>0</v>
      </c>
      <c r="AR219" s="11" t="s">
        <v>80</v>
      </c>
      <c r="AT219" s="11" t="s">
        <v>76</v>
      </c>
      <c r="AU219" s="11" t="s">
        <v>81</v>
      </c>
      <c r="AY219" s="11" t="s">
        <v>75</v>
      </c>
      <c r="BE219" s="97">
        <f t="shared" si="30"/>
        <v>0</v>
      </c>
      <c r="BF219" s="97">
        <f t="shared" si="31"/>
        <v>0</v>
      </c>
      <c r="BG219" s="97">
        <f t="shared" si="32"/>
        <v>0</v>
      </c>
      <c r="BH219" s="97">
        <f t="shared" si="33"/>
        <v>0</v>
      </c>
      <c r="BI219" s="97">
        <f t="shared" si="34"/>
        <v>0</v>
      </c>
      <c r="BJ219" s="11" t="s">
        <v>81</v>
      </c>
      <c r="BK219" s="98">
        <f t="shared" si="35"/>
        <v>0</v>
      </c>
      <c r="BL219" s="11" t="s">
        <v>80</v>
      </c>
      <c r="BM219" s="11" t="s">
        <v>442</v>
      </c>
    </row>
    <row r="220" spans="2:65" s="1" customFormat="1" ht="16.5" customHeight="1" x14ac:dyDescent="0.3">
      <c r="B220" s="88"/>
      <c r="C220" s="89" t="s">
        <v>443</v>
      </c>
      <c r="D220" s="89" t="s">
        <v>76</v>
      </c>
      <c r="E220" s="90" t="s">
        <v>444</v>
      </c>
      <c r="F220" s="153" t="s">
        <v>445</v>
      </c>
      <c r="G220" s="153"/>
      <c r="H220" s="153"/>
      <c r="I220" s="153"/>
      <c r="J220" s="91" t="s">
        <v>151</v>
      </c>
      <c r="K220" s="92">
        <v>1</v>
      </c>
      <c r="L220" s="150"/>
      <c r="M220" s="150"/>
      <c r="N220" s="150"/>
      <c r="O220" s="150"/>
      <c r="P220" s="150"/>
      <c r="Q220" s="150"/>
      <c r="R220" s="93"/>
      <c r="T220" s="94" t="s">
        <v>1</v>
      </c>
      <c r="U220" s="27" t="s">
        <v>25</v>
      </c>
      <c r="V220" s="95">
        <v>0.16500999999999999</v>
      </c>
      <c r="W220" s="95">
        <f t="shared" si="27"/>
        <v>0.16500999999999999</v>
      </c>
      <c r="X220" s="95">
        <v>1.0000000000000001E-5</v>
      </c>
      <c r="Y220" s="95">
        <f t="shared" si="28"/>
        <v>1.0000000000000001E-5</v>
      </c>
      <c r="Z220" s="95">
        <v>0</v>
      </c>
      <c r="AA220" s="96">
        <f t="shared" si="29"/>
        <v>0</v>
      </c>
      <c r="AR220" s="11" t="s">
        <v>80</v>
      </c>
      <c r="AT220" s="11" t="s">
        <v>76</v>
      </c>
      <c r="AU220" s="11" t="s">
        <v>81</v>
      </c>
      <c r="AY220" s="11" t="s">
        <v>75</v>
      </c>
      <c r="BE220" s="97">
        <f t="shared" si="30"/>
        <v>0</v>
      </c>
      <c r="BF220" s="97">
        <f t="shared" si="31"/>
        <v>0</v>
      </c>
      <c r="BG220" s="97">
        <f t="shared" si="32"/>
        <v>0</v>
      </c>
      <c r="BH220" s="97">
        <f t="shared" si="33"/>
        <v>0</v>
      </c>
      <c r="BI220" s="97">
        <f t="shared" si="34"/>
        <v>0</v>
      </c>
      <c r="BJ220" s="11" t="s">
        <v>81</v>
      </c>
      <c r="BK220" s="98">
        <f t="shared" si="35"/>
        <v>0</v>
      </c>
      <c r="BL220" s="11" t="s">
        <v>80</v>
      </c>
      <c r="BM220" s="11" t="s">
        <v>446</v>
      </c>
    </row>
    <row r="221" spans="2:65" s="1" customFormat="1" ht="25.5" customHeight="1" x14ac:dyDescent="0.3">
      <c r="B221" s="88"/>
      <c r="C221" s="99" t="s">
        <v>447</v>
      </c>
      <c r="D221" s="99" t="s">
        <v>96</v>
      </c>
      <c r="E221" s="100" t="s">
        <v>448</v>
      </c>
      <c r="F221" s="154" t="s">
        <v>449</v>
      </c>
      <c r="G221" s="154"/>
      <c r="H221" s="154"/>
      <c r="I221" s="154"/>
      <c r="J221" s="101" t="s">
        <v>151</v>
      </c>
      <c r="K221" s="102">
        <v>1</v>
      </c>
      <c r="L221" s="149"/>
      <c r="M221" s="149"/>
      <c r="N221" s="149"/>
      <c r="O221" s="150"/>
      <c r="P221" s="150"/>
      <c r="Q221" s="150"/>
      <c r="R221" s="93"/>
      <c r="T221" s="94" t="s">
        <v>1</v>
      </c>
      <c r="U221" s="27" t="s">
        <v>25</v>
      </c>
      <c r="V221" s="95">
        <v>0</v>
      </c>
      <c r="W221" s="95">
        <f t="shared" si="27"/>
        <v>0</v>
      </c>
      <c r="X221" s="95">
        <v>0</v>
      </c>
      <c r="Y221" s="95">
        <f t="shared" si="28"/>
        <v>0</v>
      </c>
      <c r="Z221" s="95">
        <v>0</v>
      </c>
      <c r="AA221" s="96">
        <f t="shared" si="29"/>
        <v>0</v>
      </c>
      <c r="AR221" s="11" t="s">
        <v>99</v>
      </c>
      <c r="AT221" s="11" t="s">
        <v>96</v>
      </c>
      <c r="AU221" s="11" t="s">
        <v>81</v>
      </c>
      <c r="AY221" s="11" t="s">
        <v>75</v>
      </c>
      <c r="BE221" s="97">
        <f t="shared" si="30"/>
        <v>0</v>
      </c>
      <c r="BF221" s="97">
        <f t="shared" si="31"/>
        <v>0</v>
      </c>
      <c r="BG221" s="97">
        <f t="shared" si="32"/>
        <v>0</v>
      </c>
      <c r="BH221" s="97">
        <f t="shared" si="33"/>
        <v>0</v>
      </c>
      <c r="BI221" s="97">
        <f t="shared" si="34"/>
        <v>0</v>
      </c>
      <c r="BJ221" s="11" t="s">
        <v>81</v>
      </c>
      <c r="BK221" s="98">
        <f t="shared" si="35"/>
        <v>0</v>
      </c>
      <c r="BL221" s="11" t="s">
        <v>80</v>
      </c>
      <c r="BM221" s="11" t="s">
        <v>450</v>
      </c>
    </row>
    <row r="222" spans="2:65" s="1" customFormat="1" ht="38.25" customHeight="1" x14ac:dyDescent="0.3">
      <c r="B222" s="88"/>
      <c r="C222" s="89" t="s">
        <v>451</v>
      </c>
      <c r="D222" s="89" t="s">
        <v>76</v>
      </c>
      <c r="E222" s="90" t="s">
        <v>452</v>
      </c>
      <c r="F222" s="153" t="s">
        <v>453</v>
      </c>
      <c r="G222" s="153"/>
      <c r="H222" s="153"/>
      <c r="I222" s="153"/>
      <c r="J222" s="91" t="s">
        <v>151</v>
      </c>
      <c r="K222" s="92">
        <v>8</v>
      </c>
      <c r="L222" s="150"/>
      <c r="M222" s="150"/>
      <c r="N222" s="150"/>
      <c r="O222" s="150"/>
      <c r="P222" s="150"/>
      <c r="Q222" s="150"/>
      <c r="R222" s="93"/>
      <c r="T222" s="94" t="s">
        <v>1</v>
      </c>
      <c r="U222" s="27" t="s">
        <v>25</v>
      </c>
      <c r="V222" s="95">
        <v>0</v>
      </c>
      <c r="W222" s="95">
        <f t="shared" si="27"/>
        <v>0</v>
      </c>
      <c r="X222" s="95">
        <v>0</v>
      </c>
      <c r="Y222" s="95">
        <f t="shared" si="28"/>
        <v>0</v>
      </c>
      <c r="Z222" s="95">
        <v>0</v>
      </c>
      <c r="AA222" s="96">
        <f t="shared" si="29"/>
        <v>0</v>
      </c>
      <c r="AR222" s="11" t="s">
        <v>80</v>
      </c>
      <c r="AT222" s="11" t="s">
        <v>76</v>
      </c>
      <c r="AU222" s="11" t="s">
        <v>81</v>
      </c>
      <c r="AY222" s="11" t="s">
        <v>75</v>
      </c>
      <c r="BE222" s="97">
        <f t="shared" si="30"/>
        <v>0</v>
      </c>
      <c r="BF222" s="97">
        <f t="shared" si="31"/>
        <v>0</v>
      </c>
      <c r="BG222" s="97">
        <f t="shared" si="32"/>
        <v>0</v>
      </c>
      <c r="BH222" s="97">
        <f t="shared" si="33"/>
        <v>0</v>
      </c>
      <c r="BI222" s="97">
        <f t="shared" si="34"/>
        <v>0</v>
      </c>
      <c r="BJ222" s="11" t="s">
        <v>81</v>
      </c>
      <c r="BK222" s="98">
        <f t="shared" si="35"/>
        <v>0</v>
      </c>
      <c r="BL222" s="11" t="s">
        <v>80</v>
      </c>
      <c r="BM222" s="11" t="s">
        <v>454</v>
      </c>
    </row>
    <row r="223" spans="2:65" s="1" customFormat="1" ht="25.5" customHeight="1" x14ac:dyDescent="0.3">
      <c r="B223" s="88"/>
      <c r="C223" s="99" t="s">
        <v>455</v>
      </c>
      <c r="D223" s="99" t="s">
        <v>96</v>
      </c>
      <c r="E223" s="100" t="s">
        <v>456</v>
      </c>
      <c r="F223" s="154" t="s">
        <v>457</v>
      </c>
      <c r="G223" s="154"/>
      <c r="H223" s="154"/>
      <c r="I223" s="154"/>
      <c r="J223" s="101" t="s">
        <v>151</v>
      </c>
      <c r="K223" s="102">
        <v>8</v>
      </c>
      <c r="L223" s="149"/>
      <c r="M223" s="149"/>
      <c r="N223" s="149"/>
      <c r="O223" s="150"/>
      <c r="P223" s="150"/>
      <c r="Q223" s="150"/>
      <c r="R223" s="93"/>
      <c r="T223" s="94" t="s">
        <v>1</v>
      </c>
      <c r="U223" s="27" t="s">
        <v>25</v>
      </c>
      <c r="V223" s="95">
        <v>0</v>
      </c>
      <c r="W223" s="95">
        <f t="shared" si="27"/>
        <v>0</v>
      </c>
      <c r="X223" s="95">
        <v>0</v>
      </c>
      <c r="Y223" s="95">
        <f t="shared" si="28"/>
        <v>0</v>
      </c>
      <c r="Z223" s="95">
        <v>0</v>
      </c>
      <c r="AA223" s="96">
        <f t="shared" si="29"/>
        <v>0</v>
      </c>
      <c r="AR223" s="11" t="s">
        <v>99</v>
      </c>
      <c r="AT223" s="11" t="s">
        <v>96</v>
      </c>
      <c r="AU223" s="11" t="s">
        <v>81</v>
      </c>
      <c r="AY223" s="11" t="s">
        <v>75</v>
      </c>
      <c r="BE223" s="97">
        <f t="shared" si="30"/>
        <v>0</v>
      </c>
      <c r="BF223" s="97">
        <f t="shared" si="31"/>
        <v>0</v>
      </c>
      <c r="BG223" s="97">
        <f t="shared" si="32"/>
        <v>0</v>
      </c>
      <c r="BH223" s="97">
        <f t="shared" si="33"/>
        <v>0</v>
      </c>
      <c r="BI223" s="97">
        <f t="shared" si="34"/>
        <v>0</v>
      </c>
      <c r="BJ223" s="11" t="s">
        <v>81</v>
      </c>
      <c r="BK223" s="98">
        <f t="shared" si="35"/>
        <v>0</v>
      </c>
      <c r="BL223" s="11" t="s">
        <v>80</v>
      </c>
      <c r="BM223" s="11" t="s">
        <v>458</v>
      </c>
    </row>
    <row r="224" spans="2:65" s="1" customFormat="1" ht="16.5" customHeight="1" x14ac:dyDescent="0.3">
      <c r="B224" s="88"/>
      <c r="C224" s="89" t="s">
        <v>459</v>
      </c>
      <c r="D224" s="89" t="s">
        <v>76</v>
      </c>
      <c r="E224" s="90" t="s">
        <v>460</v>
      </c>
      <c r="F224" s="153" t="s">
        <v>461</v>
      </c>
      <c r="G224" s="153"/>
      <c r="H224" s="153"/>
      <c r="I224" s="153"/>
      <c r="J224" s="91" t="s">
        <v>151</v>
      </c>
      <c r="K224" s="92">
        <v>1</v>
      </c>
      <c r="L224" s="150"/>
      <c r="M224" s="150"/>
      <c r="N224" s="150"/>
      <c r="O224" s="150"/>
      <c r="P224" s="150"/>
      <c r="Q224" s="150"/>
      <c r="R224" s="93"/>
      <c r="T224" s="94" t="s">
        <v>1</v>
      </c>
      <c r="U224" s="27" t="s">
        <v>25</v>
      </c>
      <c r="V224" s="95">
        <v>0.22763</v>
      </c>
      <c r="W224" s="95">
        <f t="shared" si="27"/>
        <v>0.22763</v>
      </c>
      <c r="X224" s="95">
        <v>5.0000000000000002E-5</v>
      </c>
      <c r="Y224" s="95">
        <f t="shared" si="28"/>
        <v>5.0000000000000002E-5</v>
      </c>
      <c r="Z224" s="95">
        <v>0</v>
      </c>
      <c r="AA224" s="96">
        <f t="shared" si="29"/>
        <v>0</v>
      </c>
      <c r="AR224" s="11" t="s">
        <v>80</v>
      </c>
      <c r="AT224" s="11" t="s">
        <v>76</v>
      </c>
      <c r="AU224" s="11" t="s">
        <v>81</v>
      </c>
      <c r="AY224" s="11" t="s">
        <v>75</v>
      </c>
      <c r="BE224" s="97">
        <f t="shared" si="30"/>
        <v>0</v>
      </c>
      <c r="BF224" s="97">
        <f t="shared" si="31"/>
        <v>0</v>
      </c>
      <c r="BG224" s="97">
        <f t="shared" si="32"/>
        <v>0</v>
      </c>
      <c r="BH224" s="97">
        <f t="shared" si="33"/>
        <v>0</v>
      </c>
      <c r="BI224" s="97">
        <f t="shared" si="34"/>
        <v>0</v>
      </c>
      <c r="BJ224" s="11" t="s">
        <v>81</v>
      </c>
      <c r="BK224" s="98">
        <f t="shared" si="35"/>
        <v>0</v>
      </c>
      <c r="BL224" s="11" t="s">
        <v>80</v>
      </c>
      <c r="BM224" s="11" t="s">
        <v>462</v>
      </c>
    </row>
    <row r="225" spans="2:65" s="1" customFormat="1" ht="38.25" customHeight="1" x14ac:dyDescent="0.3">
      <c r="B225" s="88"/>
      <c r="C225" s="99" t="s">
        <v>463</v>
      </c>
      <c r="D225" s="99" t="s">
        <v>96</v>
      </c>
      <c r="E225" s="100" t="s">
        <v>464</v>
      </c>
      <c r="F225" s="154" t="s">
        <v>465</v>
      </c>
      <c r="G225" s="154"/>
      <c r="H225" s="154"/>
      <c r="I225" s="154"/>
      <c r="J225" s="101" t="s">
        <v>151</v>
      </c>
      <c r="K225" s="102">
        <v>1</v>
      </c>
      <c r="L225" s="149"/>
      <c r="M225" s="149"/>
      <c r="N225" s="149"/>
      <c r="O225" s="150"/>
      <c r="P225" s="150"/>
      <c r="Q225" s="150"/>
      <c r="R225" s="93"/>
      <c r="T225" s="94" t="s">
        <v>1</v>
      </c>
      <c r="U225" s="27" t="s">
        <v>25</v>
      </c>
      <c r="V225" s="95">
        <v>0</v>
      </c>
      <c r="W225" s="95">
        <f t="shared" si="27"/>
        <v>0</v>
      </c>
      <c r="X225" s="95">
        <v>1.0330000000000001E-2</v>
      </c>
      <c r="Y225" s="95">
        <f t="shared" si="28"/>
        <v>1.0330000000000001E-2</v>
      </c>
      <c r="Z225" s="95">
        <v>0</v>
      </c>
      <c r="AA225" s="96">
        <f t="shared" si="29"/>
        <v>0</v>
      </c>
      <c r="AR225" s="11" t="s">
        <v>99</v>
      </c>
      <c r="AT225" s="11" t="s">
        <v>96</v>
      </c>
      <c r="AU225" s="11" t="s">
        <v>81</v>
      </c>
      <c r="AY225" s="11" t="s">
        <v>75</v>
      </c>
      <c r="BE225" s="97">
        <f t="shared" si="30"/>
        <v>0</v>
      </c>
      <c r="BF225" s="97">
        <f t="shared" si="31"/>
        <v>0</v>
      </c>
      <c r="BG225" s="97">
        <f t="shared" si="32"/>
        <v>0</v>
      </c>
      <c r="BH225" s="97">
        <f t="shared" si="33"/>
        <v>0</v>
      </c>
      <c r="BI225" s="97">
        <f t="shared" si="34"/>
        <v>0</v>
      </c>
      <c r="BJ225" s="11" t="s">
        <v>81</v>
      </c>
      <c r="BK225" s="98">
        <f t="shared" si="35"/>
        <v>0</v>
      </c>
      <c r="BL225" s="11" t="s">
        <v>80</v>
      </c>
      <c r="BM225" s="11" t="s">
        <v>466</v>
      </c>
    </row>
    <row r="226" spans="2:65" s="1" customFormat="1" ht="16.5" customHeight="1" x14ac:dyDescent="0.3">
      <c r="B226" s="88"/>
      <c r="C226" s="89" t="s">
        <v>467</v>
      </c>
      <c r="D226" s="89" t="s">
        <v>76</v>
      </c>
      <c r="E226" s="90" t="s">
        <v>468</v>
      </c>
      <c r="F226" s="153" t="s">
        <v>469</v>
      </c>
      <c r="G226" s="153"/>
      <c r="H226" s="153"/>
      <c r="I226" s="153"/>
      <c r="J226" s="91" t="s">
        <v>151</v>
      </c>
      <c r="K226" s="92">
        <v>3</v>
      </c>
      <c r="L226" s="150"/>
      <c r="M226" s="150"/>
      <c r="N226" s="150"/>
      <c r="O226" s="150"/>
      <c r="P226" s="150"/>
      <c r="Q226" s="150"/>
      <c r="R226" s="93"/>
      <c r="T226" s="94" t="s">
        <v>1</v>
      </c>
      <c r="U226" s="27" t="s">
        <v>25</v>
      </c>
      <c r="V226" s="95">
        <v>0.42387999999999998</v>
      </c>
      <c r="W226" s="95">
        <f t="shared" si="27"/>
        <v>1.2716399999999999</v>
      </c>
      <c r="X226" s="95">
        <v>6.9999999999999994E-5</v>
      </c>
      <c r="Y226" s="95">
        <f t="shared" si="28"/>
        <v>2.0999999999999998E-4</v>
      </c>
      <c r="Z226" s="95">
        <v>0</v>
      </c>
      <c r="AA226" s="96">
        <f t="shared" si="29"/>
        <v>0</v>
      </c>
      <c r="AR226" s="11" t="s">
        <v>80</v>
      </c>
      <c r="AT226" s="11" t="s">
        <v>76</v>
      </c>
      <c r="AU226" s="11" t="s">
        <v>81</v>
      </c>
      <c r="AY226" s="11" t="s">
        <v>75</v>
      </c>
      <c r="BE226" s="97">
        <f t="shared" si="30"/>
        <v>0</v>
      </c>
      <c r="BF226" s="97">
        <f t="shared" si="31"/>
        <v>0</v>
      </c>
      <c r="BG226" s="97">
        <f t="shared" si="32"/>
        <v>0</v>
      </c>
      <c r="BH226" s="97">
        <f t="shared" si="33"/>
        <v>0</v>
      </c>
      <c r="BI226" s="97">
        <f t="shared" si="34"/>
        <v>0</v>
      </c>
      <c r="BJ226" s="11" t="s">
        <v>81</v>
      </c>
      <c r="BK226" s="98">
        <f t="shared" si="35"/>
        <v>0</v>
      </c>
      <c r="BL226" s="11" t="s">
        <v>80</v>
      </c>
      <c r="BM226" s="11" t="s">
        <v>470</v>
      </c>
    </row>
    <row r="227" spans="2:65" s="1" customFormat="1" ht="38.25" customHeight="1" x14ac:dyDescent="0.3">
      <c r="B227" s="88"/>
      <c r="C227" s="99" t="s">
        <v>471</v>
      </c>
      <c r="D227" s="99" t="s">
        <v>96</v>
      </c>
      <c r="E227" s="100" t="s">
        <v>472</v>
      </c>
      <c r="F227" s="154" t="s">
        <v>473</v>
      </c>
      <c r="G227" s="154"/>
      <c r="H227" s="154"/>
      <c r="I227" s="154"/>
      <c r="J227" s="101" t="s">
        <v>151</v>
      </c>
      <c r="K227" s="102">
        <v>3</v>
      </c>
      <c r="L227" s="149"/>
      <c r="M227" s="149"/>
      <c r="N227" s="149"/>
      <c r="O227" s="150"/>
      <c r="P227" s="150"/>
      <c r="Q227" s="150"/>
      <c r="R227" s="93"/>
      <c r="T227" s="94" t="s">
        <v>1</v>
      </c>
      <c r="U227" s="27" t="s">
        <v>25</v>
      </c>
      <c r="V227" s="95">
        <v>0</v>
      </c>
      <c r="W227" s="95">
        <f t="shared" si="27"/>
        <v>0</v>
      </c>
      <c r="X227" s="95">
        <v>3.1620000000000002E-2</v>
      </c>
      <c r="Y227" s="95">
        <f t="shared" si="28"/>
        <v>9.486E-2</v>
      </c>
      <c r="Z227" s="95">
        <v>0</v>
      </c>
      <c r="AA227" s="96">
        <f t="shared" si="29"/>
        <v>0</v>
      </c>
      <c r="AR227" s="11" t="s">
        <v>99</v>
      </c>
      <c r="AT227" s="11" t="s">
        <v>96</v>
      </c>
      <c r="AU227" s="11" t="s">
        <v>81</v>
      </c>
      <c r="AY227" s="11" t="s">
        <v>75</v>
      </c>
      <c r="BE227" s="97">
        <f t="shared" si="30"/>
        <v>0</v>
      </c>
      <c r="BF227" s="97">
        <f t="shared" si="31"/>
        <v>0</v>
      </c>
      <c r="BG227" s="97">
        <f t="shared" si="32"/>
        <v>0</v>
      </c>
      <c r="BH227" s="97">
        <f t="shared" si="33"/>
        <v>0</v>
      </c>
      <c r="BI227" s="97">
        <f t="shared" si="34"/>
        <v>0</v>
      </c>
      <c r="BJ227" s="11" t="s">
        <v>81</v>
      </c>
      <c r="BK227" s="98">
        <f t="shared" si="35"/>
        <v>0</v>
      </c>
      <c r="BL227" s="11" t="s">
        <v>80</v>
      </c>
      <c r="BM227" s="11" t="s">
        <v>474</v>
      </c>
    </row>
    <row r="228" spans="2:65" s="1" customFormat="1" ht="38.25" customHeight="1" x14ac:dyDescent="0.3">
      <c r="B228" s="88"/>
      <c r="C228" s="89" t="s">
        <v>475</v>
      </c>
      <c r="D228" s="89" t="s">
        <v>76</v>
      </c>
      <c r="E228" s="90" t="s">
        <v>476</v>
      </c>
      <c r="F228" s="153" t="s">
        <v>477</v>
      </c>
      <c r="G228" s="153"/>
      <c r="H228" s="153"/>
      <c r="I228" s="153"/>
      <c r="J228" s="91" t="s">
        <v>151</v>
      </c>
      <c r="K228" s="92">
        <v>13</v>
      </c>
      <c r="L228" s="150"/>
      <c r="M228" s="150"/>
      <c r="N228" s="150"/>
      <c r="O228" s="150"/>
      <c r="P228" s="150"/>
      <c r="Q228" s="150"/>
      <c r="R228" s="93"/>
      <c r="T228" s="94" t="s">
        <v>1</v>
      </c>
      <c r="U228" s="27" t="s">
        <v>25</v>
      </c>
      <c r="V228" s="95">
        <v>0.37202000000000002</v>
      </c>
      <c r="W228" s="95">
        <f t="shared" si="27"/>
        <v>4.8362600000000002</v>
      </c>
      <c r="X228" s="95">
        <v>4.0000000000000003E-5</v>
      </c>
      <c r="Y228" s="95">
        <f t="shared" si="28"/>
        <v>5.2000000000000006E-4</v>
      </c>
      <c r="Z228" s="95">
        <v>0</v>
      </c>
      <c r="AA228" s="96">
        <f t="shared" si="29"/>
        <v>0</v>
      </c>
      <c r="AR228" s="11" t="s">
        <v>80</v>
      </c>
      <c r="AT228" s="11" t="s">
        <v>76</v>
      </c>
      <c r="AU228" s="11" t="s">
        <v>81</v>
      </c>
      <c r="AY228" s="11" t="s">
        <v>75</v>
      </c>
      <c r="BE228" s="97">
        <f t="shared" si="30"/>
        <v>0</v>
      </c>
      <c r="BF228" s="97">
        <f t="shared" si="31"/>
        <v>0</v>
      </c>
      <c r="BG228" s="97">
        <f t="shared" si="32"/>
        <v>0</v>
      </c>
      <c r="BH228" s="97">
        <f t="shared" si="33"/>
        <v>0</v>
      </c>
      <c r="BI228" s="97">
        <f t="shared" si="34"/>
        <v>0</v>
      </c>
      <c r="BJ228" s="11" t="s">
        <v>81</v>
      </c>
      <c r="BK228" s="98">
        <f t="shared" si="35"/>
        <v>0</v>
      </c>
      <c r="BL228" s="11" t="s">
        <v>80</v>
      </c>
      <c r="BM228" s="11" t="s">
        <v>478</v>
      </c>
    </row>
    <row r="229" spans="2:65" s="1" customFormat="1" ht="38.25" customHeight="1" x14ac:dyDescent="0.3">
      <c r="B229" s="88"/>
      <c r="C229" s="99" t="s">
        <v>479</v>
      </c>
      <c r="D229" s="99" t="s">
        <v>96</v>
      </c>
      <c r="E229" s="100" t="s">
        <v>480</v>
      </c>
      <c r="F229" s="154" t="s">
        <v>481</v>
      </c>
      <c r="G229" s="154"/>
      <c r="H229" s="154"/>
      <c r="I229" s="154"/>
      <c r="J229" s="101" t="s">
        <v>151</v>
      </c>
      <c r="K229" s="102">
        <v>13</v>
      </c>
      <c r="L229" s="149"/>
      <c r="M229" s="149"/>
      <c r="N229" s="149"/>
      <c r="O229" s="150"/>
      <c r="P229" s="150"/>
      <c r="Q229" s="150"/>
      <c r="R229" s="93"/>
      <c r="T229" s="94" t="s">
        <v>1</v>
      </c>
      <c r="U229" s="27" t="s">
        <v>25</v>
      </c>
      <c r="V229" s="95">
        <v>0</v>
      </c>
      <c r="W229" s="95">
        <f t="shared" si="27"/>
        <v>0</v>
      </c>
      <c r="X229" s="95">
        <v>5.9999999999999995E-4</v>
      </c>
      <c r="Y229" s="95">
        <f t="shared" si="28"/>
        <v>7.7999999999999996E-3</v>
      </c>
      <c r="Z229" s="95">
        <v>0</v>
      </c>
      <c r="AA229" s="96">
        <f t="shared" si="29"/>
        <v>0</v>
      </c>
      <c r="AR229" s="11" t="s">
        <v>99</v>
      </c>
      <c r="AT229" s="11" t="s">
        <v>96</v>
      </c>
      <c r="AU229" s="11" t="s">
        <v>81</v>
      </c>
      <c r="AY229" s="11" t="s">
        <v>75</v>
      </c>
      <c r="BE229" s="97">
        <f t="shared" si="30"/>
        <v>0</v>
      </c>
      <c r="BF229" s="97">
        <f t="shared" si="31"/>
        <v>0</v>
      </c>
      <c r="BG229" s="97">
        <f t="shared" si="32"/>
        <v>0</v>
      </c>
      <c r="BH229" s="97">
        <f t="shared" si="33"/>
        <v>0</v>
      </c>
      <c r="BI229" s="97">
        <f t="shared" si="34"/>
        <v>0</v>
      </c>
      <c r="BJ229" s="11" t="s">
        <v>81</v>
      </c>
      <c r="BK229" s="98">
        <f t="shared" si="35"/>
        <v>0</v>
      </c>
      <c r="BL229" s="11" t="s">
        <v>80</v>
      </c>
      <c r="BM229" s="11" t="s">
        <v>482</v>
      </c>
    </row>
    <row r="230" spans="2:65" s="1" customFormat="1" ht="38.25" customHeight="1" x14ac:dyDescent="0.3">
      <c r="B230" s="88"/>
      <c r="C230" s="89" t="s">
        <v>483</v>
      </c>
      <c r="D230" s="89" t="s">
        <v>76</v>
      </c>
      <c r="E230" s="90" t="s">
        <v>484</v>
      </c>
      <c r="F230" s="153" t="s">
        <v>485</v>
      </c>
      <c r="G230" s="153"/>
      <c r="H230" s="153"/>
      <c r="I230" s="153"/>
      <c r="J230" s="91" t="s">
        <v>151</v>
      </c>
      <c r="K230" s="92">
        <v>1</v>
      </c>
      <c r="L230" s="150"/>
      <c r="M230" s="150"/>
      <c r="N230" s="150"/>
      <c r="O230" s="150"/>
      <c r="P230" s="150"/>
      <c r="Q230" s="150"/>
      <c r="R230" s="93"/>
      <c r="T230" s="94" t="s">
        <v>1</v>
      </c>
      <c r="U230" s="27" t="s">
        <v>25</v>
      </c>
      <c r="V230" s="95">
        <v>0.45801999999999998</v>
      </c>
      <c r="W230" s="95">
        <f t="shared" si="27"/>
        <v>0.45801999999999998</v>
      </c>
      <c r="X230" s="95">
        <v>4.0000000000000003E-5</v>
      </c>
      <c r="Y230" s="95">
        <f t="shared" si="28"/>
        <v>4.0000000000000003E-5</v>
      </c>
      <c r="Z230" s="95">
        <v>0</v>
      </c>
      <c r="AA230" s="96">
        <f t="shared" si="29"/>
        <v>0</v>
      </c>
      <c r="AR230" s="11" t="s">
        <v>80</v>
      </c>
      <c r="AT230" s="11" t="s">
        <v>76</v>
      </c>
      <c r="AU230" s="11" t="s">
        <v>81</v>
      </c>
      <c r="AY230" s="11" t="s">
        <v>75</v>
      </c>
      <c r="BE230" s="97">
        <f t="shared" si="30"/>
        <v>0</v>
      </c>
      <c r="BF230" s="97">
        <f t="shared" si="31"/>
        <v>0</v>
      </c>
      <c r="BG230" s="97">
        <f t="shared" si="32"/>
        <v>0</v>
      </c>
      <c r="BH230" s="97">
        <f t="shared" si="33"/>
        <v>0</v>
      </c>
      <c r="BI230" s="97">
        <f t="shared" si="34"/>
        <v>0</v>
      </c>
      <c r="BJ230" s="11" t="s">
        <v>81</v>
      </c>
      <c r="BK230" s="98">
        <f t="shared" si="35"/>
        <v>0</v>
      </c>
      <c r="BL230" s="11" t="s">
        <v>80</v>
      </c>
      <c r="BM230" s="11" t="s">
        <v>486</v>
      </c>
    </row>
    <row r="231" spans="2:65" s="1" customFormat="1" ht="38.25" customHeight="1" x14ac:dyDescent="0.3">
      <c r="B231" s="88"/>
      <c r="C231" s="99" t="s">
        <v>487</v>
      </c>
      <c r="D231" s="99" t="s">
        <v>96</v>
      </c>
      <c r="E231" s="100" t="s">
        <v>488</v>
      </c>
      <c r="F231" s="154" t="s">
        <v>489</v>
      </c>
      <c r="G231" s="154"/>
      <c r="H231" s="154"/>
      <c r="I231" s="154"/>
      <c r="J231" s="101" t="s">
        <v>151</v>
      </c>
      <c r="K231" s="102">
        <v>1</v>
      </c>
      <c r="L231" s="149"/>
      <c r="M231" s="149"/>
      <c r="N231" s="149"/>
      <c r="O231" s="150"/>
      <c r="P231" s="150"/>
      <c r="Q231" s="150"/>
      <c r="R231" s="93"/>
      <c r="T231" s="94" t="s">
        <v>1</v>
      </c>
      <c r="U231" s="27" t="s">
        <v>25</v>
      </c>
      <c r="V231" s="95">
        <v>0</v>
      </c>
      <c r="W231" s="95">
        <f t="shared" si="27"/>
        <v>0</v>
      </c>
      <c r="X231" s="95">
        <v>6.9999999999999999E-4</v>
      </c>
      <c r="Y231" s="95">
        <f t="shared" si="28"/>
        <v>6.9999999999999999E-4</v>
      </c>
      <c r="Z231" s="95">
        <v>0</v>
      </c>
      <c r="AA231" s="96">
        <f t="shared" si="29"/>
        <v>0</v>
      </c>
      <c r="AR231" s="11" t="s">
        <v>99</v>
      </c>
      <c r="AT231" s="11" t="s">
        <v>96</v>
      </c>
      <c r="AU231" s="11" t="s">
        <v>81</v>
      </c>
      <c r="AY231" s="11" t="s">
        <v>75</v>
      </c>
      <c r="BE231" s="97">
        <f t="shared" si="30"/>
        <v>0</v>
      </c>
      <c r="BF231" s="97">
        <f t="shared" si="31"/>
        <v>0</v>
      </c>
      <c r="BG231" s="97">
        <f t="shared" si="32"/>
        <v>0</v>
      </c>
      <c r="BH231" s="97">
        <f t="shared" si="33"/>
        <v>0</v>
      </c>
      <c r="BI231" s="97">
        <f t="shared" si="34"/>
        <v>0</v>
      </c>
      <c r="BJ231" s="11" t="s">
        <v>81</v>
      </c>
      <c r="BK231" s="98">
        <f t="shared" si="35"/>
        <v>0</v>
      </c>
      <c r="BL231" s="11" t="s">
        <v>80</v>
      </c>
      <c r="BM231" s="11" t="s">
        <v>490</v>
      </c>
    </row>
    <row r="232" spans="2:65" s="1" customFormat="1" ht="38.25" customHeight="1" x14ac:dyDescent="0.3">
      <c r="B232" s="88"/>
      <c r="C232" s="89" t="s">
        <v>491</v>
      </c>
      <c r="D232" s="89" t="s">
        <v>76</v>
      </c>
      <c r="E232" s="90" t="s">
        <v>492</v>
      </c>
      <c r="F232" s="153" t="s">
        <v>493</v>
      </c>
      <c r="G232" s="153"/>
      <c r="H232" s="153"/>
      <c r="I232" s="153"/>
      <c r="J232" s="91" t="s">
        <v>151</v>
      </c>
      <c r="K232" s="92">
        <v>16</v>
      </c>
      <c r="L232" s="150"/>
      <c r="M232" s="150"/>
      <c r="N232" s="150"/>
      <c r="O232" s="150"/>
      <c r="P232" s="150"/>
      <c r="Q232" s="150"/>
      <c r="R232" s="93"/>
      <c r="T232" s="94" t="s">
        <v>1</v>
      </c>
      <c r="U232" s="27" t="s">
        <v>25</v>
      </c>
      <c r="V232" s="95">
        <v>0.54403000000000001</v>
      </c>
      <c r="W232" s="95">
        <f t="shared" si="27"/>
        <v>8.7044800000000002</v>
      </c>
      <c r="X232" s="95">
        <v>5.0000000000000002E-5</v>
      </c>
      <c r="Y232" s="95">
        <f t="shared" si="28"/>
        <v>8.0000000000000004E-4</v>
      </c>
      <c r="Z232" s="95">
        <v>0</v>
      </c>
      <c r="AA232" s="96">
        <f t="shared" si="29"/>
        <v>0</v>
      </c>
      <c r="AR232" s="11" t="s">
        <v>80</v>
      </c>
      <c r="AT232" s="11" t="s">
        <v>76</v>
      </c>
      <c r="AU232" s="11" t="s">
        <v>81</v>
      </c>
      <c r="AY232" s="11" t="s">
        <v>75</v>
      </c>
      <c r="BE232" s="97">
        <f t="shared" si="30"/>
        <v>0</v>
      </c>
      <c r="BF232" s="97">
        <f t="shared" si="31"/>
        <v>0</v>
      </c>
      <c r="BG232" s="97">
        <f t="shared" si="32"/>
        <v>0</v>
      </c>
      <c r="BH232" s="97">
        <f t="shared" si="33"/>
        <v>0</v>
      </c>
      <c r="BI232" s="97">
        <f t="shared" si="34"/>
        <v>0</v>
      </c>
      <c r="BJ232" s="11" t="s">
        <v>81</v>
      </c>
      <c r="BK232" s="98">
        <f t="shared" si="35"/>
        <v>0</v>
      </c>
      <c r="BL232" s="11" t="s">
        <v>80</v>
      </c>
      <c r="BM232" s="11" t="s">
        <v>494</v>
      </c>
    </row>
    <row r="233" spans="2:65" s="1" customFormat="1" ht="38.25" customHeight="1" x14ac:dyDescent="0.3">
      <c r="B233" s="88"/>
      <c r="C233" s="99" t="s">
        <v>495</v>
      </c>
      <c r="D233" s="99" t="s">
        <v>96</v>
      </c>
      <c r="E233" s="100" t="s">
        <v>496</v>
      </c>
      <c r="F233" s="154" t="s">
        <v>497</v>
      </c>
      <c r="G233" s="154"/>
      <c r="H233" s="154"/>
      <c r="I233" s="154"/>
      <c r="J233" s="101" t="s">
        <v>151</v>
      </c>
      <c r="K233" s="102">
        <v>16</v>
      </c>
      <c r="L233" s="149"/>
      <c r="M233" s="149"/>
      <c r="N233" s="149"/>
      <c r="O233" s="150"/>
      <c r="P233" s="150"/>
      <c r="Q233" s="150"/>
      <c r="R233" s="93"/>
      <c r="T233" s="94" t="s">
        <v>1</v>
      </c>
      <c r="U233" s="27" t="s">
        <v>25</v>
      </c>
      <c r="V233" s="95">
        <v>0</v>
      </c>
      <c r="W233" s="95">
        <f t="shared" si="27"/>
        <v>0</v>
      </c>
      <c r="X233" s="95">
        <v>8.9999999999999998E-4</v>
      </c>
      <c r="Y233" s="95">
        <f t="shared" si="28"/>
        <v>1.44E-2</v>
      </c>
      <c r="Z233" s="95">
        <v>0</v>
      </c>
      <c r="AA233" s="96">
        <f t="shared" si="29"/>
        <v>0</v>
      </c>
      <c r="AR233" s="11" t="s">
        <v>99</v>
      </c>
      <c r="AT233" s="11" t="s">
        <v>96</v>
      </c>
      <c r="AU233" s="11" t="s">
        <v>81</v>
      </c>
      <c r="AY233" s="11" t="s">
        <v>75</v>
      </c>
      <c r="BE233" s="97">
        <f t="shared" si="30"/>
        <v>0</v>
      </c>
      <c r="BF233" s="97">
        <f t="shared" si="31"/>
        <v>0</v>
      </c>
      <c r="BG233" s="97">
        <f t="shared" si="32"/>
        <v>0</v>
      </c>
      <c r="BH233" s="97">
        <f t="shared" si="33"/>
        <v>0</v>
      </c>
      <c r="BI233" s="97">
        <f t="shared" si="34"/>
        <v>0</v>
      </c>
      <c r="BJ233" s="11" t="s">
        <v>81</v>
      </c>
      <c r="BK233" s="98">
        <f t="shared" si="35"/>
        <v>0</v>
      </c>
      <c r="BL233" s="11" t="s">
        <v>80</v>
      </c>
      <c r="BM233" s="11" t="s">
        <v>498</v>
      </c>
    </row>
    <row r="234" spans="2:65" s="1" customFormat="1" ht="38.25" customHeight="1" x14ac:dyDescent="0.3">
      <c r="B234" s="88"/>
      <c r="C234" s="89" t="s">
        <v>499</v>
      </c>
      <c r="D234" s="89" t="s">
        <v>76</v>
      </c>
      <c r="E234" s="90" t="s">
        <v>500</v>
      </c>
      <c r="F234" s="153" t="s">
        <v>501</v>
      </c>
      <c r="G234" s="153"/>
      <c r="H234" s="153"/>
      <c r="I234" s="153"/>
      <c r="J234" s="91" t="s">
        <v>151</v>
      </c>
      <c r="K234" s="92">
        <v>4</v>
      </c>
      <c r="L234" s="150"/>
      <c r="M234" s="150"/>
      <c r="N234" s="150"/>
      <c r="O234" s="150"/>
      <c r="P234" s="150"/>
      <c r="Q234" s="150"/>
      <c r="R234" s="93"/>
      <c r="T234" s="94" t="s">
        <v>1</v>
      </c>
      <c r="U234" s="27" t="s">
        <v>25</v>
      </c>
      <c r="V234" s="95">
        <v>0.62202999999999997</v>
      </c>
      <c r="W234" s="95">
        <f t="shared" ref="W234:W251" si="36">V234*K234</f>
        <v>2.4881199999999999</v>
      </c>
      <c r="X234" s="95">
        <v>6.0000000000000002E-5</v>
      </c>
      <c r="Y234" s="95">
        <f t="shared" ref="Y234:Y251" si="37">X234*K234</f>
        <v>2.4000000000000001E-4</v>
      </c>
      <c r="Z234" s="95">
        <v>0</v>
      </c>
      <c r="AA234" s="96">
        <f t="shared" ref="AA234:AA251" si="38">Z234*K234</f>
        <v>0</v>
      </c>
      <c r="AR234" s="11" t="s">
        <v>80</v>
      </c>
      <c r="AT234" s="11" t="s">
        <v>76</v>
      </c>
      <c r="AU234" s="11" t="s">
        <v>81</v>
      </c>
      <c r="AY234" s="11" t="s">
        <v>75</v>
      </c>
      <c r="BE234" s="97">
        <f t="shared" ref="BE234:BE251" si="39">IF(U234="základná",N234,0)</f>
        <v>0</v>
      </c>
      <c r="BF234" s="97">
        <f t="shared" ref="BF234:BF251" si="40">IF(U234="znížená",N234,0)</f>
        <v>0</v>
      </c>
      <c r="BG234" s="97">
        <f t="shared" ref="BG234:BG251" si="41">IF(U234="zákl. prenesená",N234,0)</f>
        <v>0</v>
      </c>
      <c r="BH234" s="97">
        <f t="shared" ref="BH234:BH251" si="42">IF(U234="zníž. prenesená",N234,0)</f>
        <v>0</v>
      </c>
      <c r="BI234" s="97">
        <f t="shared" ref="BI234:BI251" si="43">IF(U234="nulová",N234,0)</f>
        <v>0</v>
      </c>
      <c r="BJ234" s="11" t="s">
        <v>81</v>
      </c>
      <c r="BK234" s="98">
        <f t="shared" ref="BK234:BK251" si="44">ROUND(L234*K234,3)</f>
        <v>0</v>
      </c>
      <c r="BL234" s="11" t="s">
        <v>80</v>
      </c>
      <c r="BM234" s="11" t="s">
        <v>502</v>
      </c>
    </row>
    <row r="235" spans="2:65" s="1" customFormat="1" ht="38.25" customHeight="1" x14ac:dyDescent="0.3">
      <c r="B235" s="88"/>
      <c r="C235" s="99" t="s">
        <v>503</v>
      </c>
      <c r="D235" s="99" t="s">
        <v>96</v>
      </c>
      <c r="E235" s="100" t="s">
        <v>504</v>
      </c>
      <c r="F235" s="154" t="s">
        <v>505</v>
      </c>
      <c r="G235" s="154"/>
      <c r="H235" s="154"/>
      <c r="I235" s="154"/>
      <c r="J235" s="101" t="s">
        <v>151</v>
      </c>
      <c r="K235" s="102">
        <v>4</v>
      </c>
      <c r="L235" s="149"/>
      <c r="M235" s="149"/>
      <c r="N235" s="149"/>
      <c r="O235" s="150"/>
      <c r="P235" s="150"/>
      <c r="Q235" s="150"/>
      <c r="R235" s="93"/>
      <c r="T235" s="94" t="s">
        <v>1</v>
      </c>
      <c r="U235" s="27" t="s">
        <v>25</v>
      </c>
      <c r="V235" s="95">
        <v>0</v>
      </c>
      <c r="W235" s="95">
        <f t="shared" si="36"/>
        <v>0</v>
      </c>
      <c r="X235" s="95">
        <v>1.1999999999999999E-3</v>
      </c>
      <c r="Y235" s="95">
        <f t="shared" si="37"/>
        <v>4.7999999999999996E-3</v>
      </c>
      <c r="Z235" s="95">
        <v>0</v>
      </c>
      <c r="AA235" s="96">
        <f t="shared" si="38"/>
        <v>0</v>
      </c>
      <c r="AR235" s="11" t="s">
        <v>99</v>
      </c>
      <c r="AT235" s="11" t="s">
        <v>96</v>
      </c>
      <c r="AU235" s="11" t="s">
        <v>81</v>
      </c>
      <c r="AY235" s="11" t="s">
        <v>75</v>
      </c>
      <c r="BE235" s="97">
        <f t="shared" si="39"/>
        <v>0</v>
      </c>
      <c r="BF235" s="97">
        <f t="shared" si="40"/>
        <v>0</v>
      </c>
      <c r="BG235" s="97">
        <f t="shared" si="41"/>
        <v>0</v>
      </c>
      <c r="BH235" s="97">
        <f t="shared" si="42"/>
        <v>0</v>
      </c>
      <c r="BI235" s="97">
        <f t="shared" si="43"/>
        <v>0</v>
      </c>
      <c r="BJ235" s="11" t="s">
        <v>81</v>
      </c>
      <c r="BK235" s="98">
        <f t="shared" si="44"/>
        <v>0</v>
      </c>
      <c r="BL235" s="11" t="s">
        <v>80</v>
      </c>
      <c r="BM235" s="11" t="s">
        <v>506</v>
      </c>
    </row>
    <row r="236" spans="2:65" s="1" customFormat="1" ht="38.25" customHeight="1" x14ac:dyDescent="0.3">
      <c r="B236" s="88"/>
      <c r="C236" s="89" t="s">
        <v>507</v>
      </c>
      <c r="D236" s="89" t="s">
        <v>76</v>
      </c>
      <c r="E236" s="90" t="s">
        <v>508</v>
      </c>
      <c r="F236" s="153" t="s">
        <v>509</v>
      </c>
      <c r="G236" s="153"/>
      <c r="H236" s="153"/>
      <c r="I236" s="153"/>
      <c r="J236" s="91" t="s">
        <v>151</v>
      </c>
      <c r="K236" s="92">
        <v>3</v>
      </c>
      <c r="L236" s="150"/>
      <c r="M236" s="150"/>
      <c r="N236" s="150"/>
      <c r="O236" s="150"/>
      <c r="P236" s="150"/>
      <c r="Q236" s="150"/>
      <c r="R236" s="93"/>
      <c r="T236" s="94" t="s">
        <v>1</v>
      </c>
      <c r="U236" s="27" t="s">
        <v>25</v>
      </c>
      <c r="V236" s="95">
        <v>0.72602999999999995</v>
      </c>
      <c r="W236" s="95">
        <f t="shared" si="36"/>
        <v>2.1780900000000001</v>
      </c>
      <c r="X236" s="95">
        <v>6.0000000000000002E-5</v>
      </c>
      <c r="Y236" s="95">
        <f t="shared" si="37"/>
        <v>1.8000000000000001E-4</v>
      </c>
      <c r="Z236" s="95">
        <v>0</v>
      </c>
      <c r="AA236" s="96">
        <f t="shared" si="38"/>
        <v>0</v>
      </c>
      <c r="AR236" s="11" t="s">
        <v>80</v>
      </c>
      <c r="AT236" s="11" t="s">
        <v>76</v>
      </c>
      <c r="AU236" s="11" t="s">
        <v>81</v>
      </c>
      <c r="AY236" s="11" t="s">
        <v>75</v>
      </c>
      <c r="BE236" s="97">
        <f t="shared" si="39"/>
        <v>0</v>
      </c>
      <c r="BF236" s="97">
        <f t="shared" si="40"/>
        <v>0</v>
      </c>
      <c r="BG236" s="97">
        <f t="shared" si="41"/>
        <v>0</v>
      </c>
      <c r="BH236" s="97">
        <f t="shared" si="42"/>
        <v>0</v>
      </c>
      <c r="BI236" s="97">
        <f t="shared" si="43"/>
        <v>0</v>
      </c>
      <c r="BJ236" s="11" t="s">
        <v>81</v>
      </c>
      <c r="BK236" s="98">
        <f t="shared" si="44"/>
        <v>0</v>
      </c>
      <c r="BL236" s="11" t="s">
        <v>80</v>
      </c>
      <c r="BM236" s="11" t="s">
        <v>510</v>
      </c>
    </row>
    <row r="237" spans="2:65" s="1" customFormat="1" ht="38.25" customHeight="1" x14ac:dyDescent="0.3">
      <c r="B237" s="88"/>
      <c r="C237" s="99" t="s">
        <v>511</v>
      </c>
      <c r="D237" s="99" t="s">
        <v>96</v>
      </c>
      <c r="E237" s="100" t="s">
        <v>512</v>
      </c>
      <c r="F237" s="154" t="s">
        <v>513</v>
      </c>
      <c r="G237" s="154"/>
      <c r="H237" s="154"/>
      <c r="I237" s="154"/>
      <c r="J237" s="101" t="s">
        <v>151</v>
      </c>
      <c r="K237" s="102">
        <v>3</v>
      </c>
      <c r="L237" s="149"/>
      <c r="M237" s="149"/>
      <c r="N237" s="149"/>
      <c r="O237" s="150"/>
      <c r="P237" s="150"/>
      <c r="Q237" s="150"/>
      <c r="R237" s="93"/>
      <c r="T237" s="94" t="s">
        <v>1</v>
      </c>
      <c r="U237" s="27" t="s">
        <v>25</v>
      </c>
      <c r="V237" s="95">
        <v>0</v>
      </c>
      <c r="W237" s="95">
        <f t="shared" si="36"/>
        <v>0</v>
      </c>
      <c r="X237" s="95">
        <v>1.9E-3</v>
      </c>
      <c r="Y237" s="95">
        <f t="shared" si="37"/>
        <v>5.7000000000000002E-3</v>
      </c>
      <c r="Z237" s="95">
        <v>0</v>
      </c>
      <c r="AA237" s="96">
        <f t="shared" si="38"/>
        <v>0</v>
      </c>
      <c r="AR237" s="11" t="s">
        <v>99</v>
      </c>
      <c r="AT237" s="11" t="s">
        <v>96</v>
      </c>
      <c r="AU237" s="11" t="s">
        <v>81</v>
      </c>
      <c r="AY237" s="11" t="s">
        <v>75</v>
      </c>
      <c r="BE237" s="97">
        <f t="shared" si="39"/>
        <v>0</v>
      </c>
      <c r="BF237" s="97">
        <f t="shared" si="40"/>
        <v>0</v>
      </c>
      <c r="BG237" s="97">
        <f t="shared" si="41"/>
        <v>0</v>
      </c>
      <c r="BH237" s="97">
        <f t="shared" si="42"/>
        <v>0</v>
      </c>
      <c r="BI237" s="97">
        <f t="shared" si="43"/>
        <v>0</v>
      </c>
      <c r="BJ237" s="11" t="s">
        <v>81</v>
      </c>
      <c r="BK237" s="98">
        <f t="shared" si="44"/>
        <v>0</v>
      </c>
      <c r="BL237" s="11" t="s">
        <v>80</v>
      </c>
      <c r="BM237" s="11" t="s">
        <v>514</v>
      </c>
    </row>
    <row r="238" spans="2:65" s="1" customFormat="1" ht="38.25" customHeight="1" x14ac:dyDescent="0.3">
      <c r="B238" s="88"/>
      <c r="C238" s="89" t="s">
        <v>515</v>
      </c>
      <c r="D238" s="89" t="s">
        <v>76</v>
      </c>
      <c r="E238" s="90" t="s">
        <v>516</v>
      </c>
      <c r="F238" s="153" t="s">
        <v>517</v>
      </c>
      <c r="G238" s="153"/>
      <c r="H238" s="153"/>
      <c r="I238" s="153"/>
      <c r="J238" s="91" t="s">
        <v>151</v>
      </c>
      <c r="K238" s="92">
        <v>16</v>
      </c>
      <c r="L238" s="150"/>
      <c r="M238" s="150"/>
      <c r="N238" s="150"/>
      <c r="O238" s="150"/>
      <c r="P238" s="150"/>
      <c r="Q238" s="150"/>
      <c r="R238" s="93"/>
      <c r="T238" s="94" t="s">
        <v>1</v>
      </c>
      <c r="U238" s="27" t="s">
        <v>25</v>
      </c>
      <c r="V238" s="95">
        <v>0.87704000000000004</v>
      </c>
      <c r="W238" s="95">
        <f t="shared" si="36"/>
        <v>14.032640000000001</v>
      </c>
      <c r="X238" s="95">
        <v>6.9999999999999994E-5</v>
      </c>
      <c r="Y238" s="95">
        <f t="shared" si="37"/>
        <v>1.1199999999999999E-3</v>
      </c>
      <c r="Z238" s="95">
        <v>0</v>
      </c>
      <c r="AA238" s="96">
        <f t="shared" si="38"/>
        <v>0</v>
      </c>
      <c r="AR238" s="11" t="s">
        <v>80</v>
      </c>
      <c r="AT238" s="11" t="s">
        <v>76</v>
      </c>
      <c r="AU238" s="11" t="s">
        <v>81</v>
      </c>
      <c r="AY238" s="11" t="s">
        <v>75</v>
      </c>
      <c r="BE238" s="97">
        <f t="shared" si="39"/>
        <v>0</v>
      </c>
      <c r="BF238" s="97">
        <f t="shared" si="40"/>
        <v>0</v>
      </c>
      <c r="BG238" s="97">
        <f t="shared" si="41"/>
        <v>0</v>
      </c>
      <c r="BH238" s="97">
        <f t="shared" si="42"/>
        <v>0</v>
      </c>
      <c r="BI238" s="97">
        <f t="shared" si="43"/>
        <v>0</v>
      </c>
      <c r="BJ238" s="11" t="s">
        <v>81</v>
      </c>
      <c r="BK238" s="98">
        <f t="shared" si="44"/>
        <v>0</v>
      </c>
      <c r="BL238" s="11" t="s">
        <v>80</v>
      </c>
      <c r="BM238" s="11" t="s">
        <v>518</v>
      </c>
    </row>
    <row r="239" spans="2:65" s="1" customFormat="1" ht="38.25" customHeight="1" x14ac:dyDescent="0.3">
      <c r="B239" s="88"/>
      <c r="C239" s="99" t="s">
        <v>519</v>
      </c>
      <c r="D239" s="99" t="s">
        <v>96</v>
      </c>
      <c r="E239" s="100" t="s">
        <v>520</v>
      </c>
      <c r="F239" s="154" t="s">
        <v>521</v>
      </c>
      <c r="G239" s="154"/>
      <c r="H239" s="154"/>
      <c r="I239" s="154"/>
      <c r="J239" s="101" t="s">
        <v>151</v>
      </c>
      <c r="K239" s="102">
        <v>16</v>
      </c>
      <c r="L239" s="149"/>
      <c r="M239" s="149"/>
      <c r="N239" s="149"/>
      <c r="O239" s="150"/>
      <c r="P239" s="150"/>
      <c r="Q239" s="150"/>
      <c r="R239" s="93"/>
      <c r="T239" s="94" t="s">
        <v>1</v>
      </c>
      <c r="U239" s="27" t="s">
        <v>25</v>
      </c>
      <c r="V239" s="95">
        <v>0</v>
      </c>
      <c r="W239" s="95">
        <f t="shared" si="36"/>
        <v>0</v>
      </c>
      <c r="X239" s="95">
        <v>2.8E-3</v>
      </c>
      <c r="Y239" s="95">
        <f t="shared" si="37"/>
        <v>4.48E-2</v>
      </c>
      <c r="Z239" s="95">
        <v>0</v>
      </c>
      <c r="AA239" s="96">
        <f t="shared" si="38"/>
        <v>0</v>
      </c>
      <c r="AR239" s="11" t="s">
        <v>99</v>
      </c>
      <c r="AT239" s="11" t="s">
        <v>96</v>
      </c>
      <c r="AU239" s="11" t="s">
        <v>81</v>
      </c>
      <c r="AY239" s="11" t="s">
        <v>75</v>
      </c>
      <c r="BE239" s="97">
        <f t="shared" si="39"/>
        <v>0</v>
      </c>
      <c r="BF239" s="97">
        <f t="shared" si="40"/>
        <v>0</v>
      </c>
      <c r="BG239" s="97">
        <f t="shared" si="41"/>
        <v>0</v>
      </c>
      <c r="BH239" s="97">
        <f t="shared" si="42"/>
        <v>0</v>
      </c>
      <c r="BI239" s="97">
        <f t="shared" si="43"/>
        <v>0</v>
      </c>
      <c r="BJ239" s="11" t="s">
        <v>81</v>
      </c>
      <c r="BK239" s="98">
        <f t="shared" si="44"/>
        <v>0</v>
      </c>
      <c r="BL239" s="11" t="s">
        <v>80</v>
      </c>
      <c r="BM239" s="11" t="s">
        <v>522</v>
      </c>
    </row>
    <row r="240" spans="2:65" s="1" customFormat="1" ht="38.25" customHeight="1" x14ac:dyDescent="0.3">
      <c r="B240" s="88"/>
      <c r="C240" s="89" t="s">
        <v>523</v>
      </c>
      <c r="D240" s="89" t="s">
        <v>76</v>
      </c>
      <c r="E240" s="90" t="s">
        <v>524</v>
      </c>
      <c r="F240" s="153" t="s">
        <v>525</v>
      </c>
      <c r="G240" s="153"/>
      <c r="H240" s="153"/>
      <c r="I240" s="153"/>
      <c r="J240" s="91" t="s">
        <v>151</v>
      </c>
      <c r="K240" s="92">
        <v>7</v>
      </c>
      <c r="L240" s="150"/>
      <c r="M240" s="150"/>
      <c r="N240" s="150"/>
      <c r="O240" s="150"/>
      <c r="P240" s="150"/>
      <c r="Q240" s="150"/>
      <c r="R240" s="93"/>
      <c r="T240" s="94" t="s">
        <v>1</v>
      </c>
      <c r="U240" s="27" t="s">
        <v>25</v>
      </c>
      <c r="V240" s="95">
        <v>1.8202</v>
      </c>
      <c r="W240" s="95">
        <f t="shared" si="36"/>
        <v>12.741400000000001</v>
      </c>
      <c r="X240" s="95">
        <v>3.4000000000000002E-4</v>
      </c>
      <c r="Y240" s="95">
        <f t="shared" si="37"/>
        <v>2.3800000000000002E-3</v>
      </c>
      <c r="Z240" s="95">
        <v>0</v>
      </c>
      <c r="AA240" s="96">
        <f t="shared" si="38"/>
        <v>0</v>
      </c>
      <c r="AR240" s="11" t="s">
        <v>80</v>
      </c>
      <c r="AT240" s="11" t="s">
        <v>76</v>
      </c>
      <c r="AU240" s="11" t="s">
        <v>81</v>
      </c>
      <c r="AY240" s="11" t="s">
        <v>75</v>
      </c>
      <c r="BE240" s="97">
        <f t="shared" si="39"/>
        <v>0</v>
      </c>
      <c r="BF240" s="97">
        <f t="shared" si="40"/>
        <v>0</v>
      </c>
      <c r="BG240" s="97">
        <f t="shared" si="41"/>
        <v>0</v>
      </c>
      <c r="BH240" s="97">
        <f t="shared" si="42"/>
        <v>0</v>
      </c>
      <c r="BI240" s="97">
        <f t="shared" si="43"/>
        <v>0</v>
      </c>
      <c r="BJ240" s="11" t="s">
        <v>81</v>
      </c>
      <c r="BK240" s="98">
        <f t="shared" si="44"/>
        <v>0</v>
      </c>
      <c r="BL240" s="11" t="s">
        <v>80</v>
      </c>
      <c r="BM240" s="11" t="s">
        <v>526</v>
      </c>
    </row>
    <row r="241" spans="2:65" s="1" customFormat="1" ht="38.25" customHeight="1" x14ac:dyDescent="0.3">
      <c r="B241" s="88"/>
      <c r="C241" s="99" t="s">
        <v>527</v>
      </c>
      <c r="D241" s="99" t="s">
        <v>96</v>
      </c>
      <c r="E241" s="100" t="s">
        <v>528</v>
      </c>
      <c r="F241" s="154" t="s">
        <v>529</v>
      </c>
      <c r="G241" s="154"/>
      <c r="H241" s="154"/>
      <c r="I241" s="154"/>
      <c r="J241" s="101" t="s">
        <v>151</v>
      </c>
      <c r="K241" s="102">
        <v>7</v>
      </c>
      <c r="L241" s="149"/>
      <c r="M241" s="149"/>
      <c r="N241" s="149"/>
      <c r="O241" s="150"/>
      <c r="P241" s="150"/>
      <c r="Q241" s="150"/>
      <c r="R241" s="93"/>
      <c r="T241" s="94" t="s">
        <v>1</v>
      </c>
      <c r="U241" s="27" t="s">
        <v>25</v>
      </c>
      <c r="V241" s="95">
        <v>0</v>
      </c>
      <c r="W241" s="95">
        <f t="shared" si="36"/>
        <v>0</v>
      </c>
      <c r="X241" s="95">
        <v>6.0000000000000001E-3</v>
      </c>
      <c r="Y241" s="95">
        <f t="shared" si="37"/>
        <v>4.2000000000000003E-2</v>
      </c>
      <c r="Z241" s="95">
        <v>0</v>
      </c>
      <c r="AA241" s="96">
        <f t="shared" si="38"/>
        <v>0</v>
      </c>
      <c r="AR241" s="11" t="s">
        <v>99</v>
      </c>
      <c r="AT241" s="11" t="s">
        <v>96</v>
      </c>
      <c r="AU241" s="11" t="s">
        <v>81</v>
      </c>
      <c r="AY241" s="11" t="s">
        <v>75</v>
      </c>
      <c r="BE241" s="97">
        <f t="shared" si="39"/>
        <v>0</v>
      </c>
      <c r="BF241" s="97">
        <f t="shared" si="40"/>
        <v>0</v>
      </c>
      <c r="BG241" s="97">
        <f t="shared" si="41"/>
        <v>0</v>
      </c>
      <c r="BH241" s="97">
        <f t="shared" si="42"/>
        <v>0</v>
      </c>
      <c r="BI241" s="97">
        <f t="shared" si="43"/>
        <v>0</v>
      </c>
      <c r="BJ241" s="11" t="s">
        <v>81</v>
      </c>
      <c r="BK241" s="98">
        <f t="shared" si="44"/>
        <v>0</v>
      </c>
      <c r="BL241" s="11" t="s">
        <v>80</v>
      </c>
      <c r="BM241" s="11" t="s">
        <v>530</v>
      </c>
    </row>
    <row r="242" spans="2:65" s="1" customFormat="1" ht="25.5" customHeight="1" x14ac:dyDescent="0.3">
      <c r="B242" s="88"/>
      <c r="C242" s="89" t="s">
        <v>531</v>
      </c>
      <c r="D242" s="89" t="s">
        <v>76</v>
      </c>
      <c r="E242" s="90" t="s">
        <v>532</v>
      </c>
      <c r="F242" s="153" t="s">
        <v>533</v>
      </c>
      <c r="G242" s="153"/>
      <c r="H242" s="153"/>
      <c r="I242" s="153"/>
      <c r="J242" s="91" t="s">
        <v>151</v>
      </c>
      <c r="K242" s="92">
        <v>12</v>
      </c>
      <c r="L242" s="150"/>
      <c r="M242" s="150"/>
      <c r="N242" s="150"/>
      <c r="O242" s="150"/>
      <c r="P242" s="150"/>
      <c r="Q242" s="150"/>
      <c r="R242" s="93"/>
      <c r="T242" s="94" t="s">
        <v>1</v>
      </c>
      <c r="U242" s="27" t="s">
        <v>25</v>
      </c>
      <c r="V242" s="95">
        <v>0.36037999999999998</v>
      </c>
      <c r="W242" s="95">
        <f t="shared" si="36"/>
        <v>4.32456</v>
      </c>
      <c r="X242" s="95">
        <v>6.6E-4</v>
      </c>
      <c r="Y242" s="95">
        <f t="shared" si="37"/>
        <v>7.92E-3</v>
      </c>
      <c r="Z242" s="95">
        <v>0</v>
      </c>
      <c r="AA242" s="96">
        <f t="shared" si="38"/>
        <v>0</v>
      </c>
      <c r="AR242" s="11" t="s">
        <v>80</v>
      </c>
      <c r="AT242" s="11" t="s">
        <v>76</v>
      </c>
      <c r="AU242" s="11" t="s">
        <v>81</v>
      </c>
      <c r="AY242" s="11" t="s">
        <v>75</v>
      </c>
      <c r="BE242" s="97">
        <f t="shared" si="39"/>
        <v>0</v>
      </c>
      <c r="BF242" s="97">
        <f t="shared" si="40"/>
        <v>0</v>
      </c>
      <c r="BG242" s="97">
        <f t="shared" si="41"/>
        <v>0</v>
      </c>
      <c r="BH242" s="97">
        <f t="shared" si="42"/>
        <v>0</v>
      </c>
      <c r="BI242" s="97">
        <f t="shared" si="43"/>
        <v>0</v>
      </c>
      <c r="BJ242" s="11" t="s">
        <v>81</v>
      </c>
      <c r="BK242" s="98">
        <f t="shared" si="44"/>
        <v>0</v>
      </c>
      <c r="BL242" s="11" t="s">
        <v>80</v>
      </c>
      <c r="BM242" s="11" t="s">
        <v>534</v>
      </c>
    </row>
    <row r="243" spans="2:65" s="1" customFormat="1" ht="25.5" customHeight="1" x14ac:dyDescent="0.3">
      <c r="B243" s="88"/>
      <c r="C243" s="89" t="s">
        <v>535</v>
      </c>
      <c r="D243" s="89" t="s">
        <v>76</v>
      </c>
      <c r="E243" s="90" t="s">
        <v>536</v>
      </c>
      <c r="F243" s="153" t="s">
        <v>537</v>
      </c>
      <c r="G243" s="153"/>
      <c r="H243" s="153"/>
      <c r="I243" s="153"/>
      <c r="J243" s="91" t="s">
        <v>151</v>
      </c>
      <c r="K243" s="92">
        <v>4</v>
      </c>
      <c r="L243" s="150"/>
      <c r="M243" s="150"/>
      <c r="N243" s="150"/>
      <c r="O243" s="150"/>
      <c r="P243" s="150"/>
      <c r="Q243" s="150"/>
      <c r="R243" s="93"/>
      <c r="T243" s="94" t="s">
        <v>1</v>
      </c>
      <c r="U243" s="27" t="s">
        <v>25</v>
      </c>
      <c r="V243" s="95">
        <v>0.40011999999999998</v>
      </c>
      <c r="W243" s="95">
        <f t="shared" si="36"/>
        <v>1.6004799999999999</v>
      </c>
      <c r="X243" s="95">
        <v>0</v>
      </c>
      <c r="Y243" s="95">
        <f t="shared" si="37"/>
        <v>0</v>
      </c>
      <c r="Z243" s="95">
        <v>0</v>
      </c>
      <c r="AA243" s="96">
        <f t="shared" si="38"/>
        <v>0</v>
      </c>
      <c r="AR243" s="11" t="s">
        <v>80</v>
      </c>
      <c r="AT243" s="11" t="s">
        <v>76</v>
      </c>
      <c r="AU243" s="11" t="s">
        <v>81</v>
      </c>
      <c r="AY243" s="11" t="s">
        <v>75</v>
      </c>
      <c r="BE243" s="97">
        <f t="shared" si="39"/>
        <v>0</v>
      </c>
      <c r="BF243" s="97">
        <f t="shared" si="40"/>
        <v>0</v>
      </c>
      <c r="BG243" s="97">
        <f t="shared" si="41"/>
        <v>0</v>
      </c>
      <c r="BH243" s="97">
        <f t="shared" si="42"/>
        <v>0</v>
      </c>
      <c r="BI243" s="97">
        <f t="shared" si="43"/>
        <v>0</v>
      </c>
      <c r="BJ243" s="11" t="s">
        <v>81</v>
      </c>
      <c r="BK243" s="98">
        <f t="shared" si="44"/>
        <v>0</v>
      </c>
      <c r="BL243" s="11" t="s">
        <v>80</v>
      </c>
      <c r="BM243" s="11" t="s">
        <v>538</v>
      </c>
    </row>
    <row r="244" spans="2:65" s="1" customFormat="1" ht="25.5" customHeight="1" x14ac:dyDescent="0.3">
      <c r="B244" s="88"/>
      <c r="C244" s="99" t="s">
        <v>539</v>
      </c>
      <c r="D244" s="99" t="s">
        <v>96</v>
      </c>
      <c r="E244" s="100" t="s">
        <v>540</v>
      </c>
      <c r="F244" s="154" t="s">
        <v>541</v>
      </c>
      <c r="G244" s="154"/>
      <c r="H244" s="154"/>
      <c r="I244" s="154"/>
      <c r="J244" s="101" t="s">
        <v>151</v>
      </c>
      <c r="K244" s="102">
        <v>4</v>
      </c>
      <c r="L244" s="149"/>
      <c r="M244" s="149"/>
      <c r="N244" s="149"/>
      <c r="O244" s="150"/>
      <c r="P244" s="150"/>
      <c r="Q244" s="150"/>
      <c r="R244" s="93"/>
      <c r="T244" s="94" t="s">
        <v>1</v>
      </c>
      <c r="U244" s="27" t="s">
        <v>25</v>
      </c>
      <c r="V244" s="95">
        <v>0</v>
      </c>
      <c r="W244" s="95">
        <f t="shared" si="36"/>
        <v>0</v>
      </c>
      <c r="X244" s="95">
        <v>1.5E-3</v>
      </c>
      <c r="Y244" s="95">
        <f t="shared" si="37"/>
        <v>6.0000000000000001E-3</v>
      </c>
      <c r="Z244" s="95">
        <v>0</v>
      </c>
      <c r="AA244" s="96">
        <f t="shared" si="38"/>
        <v>0</v>
      </c>
      <c r="AR244" s="11" t="s">
        <v>99</v>
      </c>
      <c r="AT244" s="11" t="s">
        <v>96</v>
      </c>
      <c r="AU244" s="11" t="s">
        <v>81</v>
      </c>
      <c r="AY244" s="11" t="s">
        <v>75</v>
      </c>
      <c r="BE244" s="97">
        <f t="shared" si="39"/>
        <v>0</v>
      </c>
      <c r="BF244" s="97">
        <f t="shared" si="40"/>
        <v>0</v>
      </c>
      <c r="BG244" s="97">
        <f t="shared" si="41"/>
        <v>0</v>
      </c>
      <c r="BH244" s="97">
        <f t="shared" si="42"/>
        <v>0</v>
      </c>
      <c r="BI244" s="97">
        <f t="shared" si="43"/>
        <v>0</v>
      </c>
      <c r="BJ244" s="11" t="s">
        <v>81</v>
      </c>
      <c r="BK244" s="98">
        <f t="shared" si="44"/>
        <v>0</v>
      </c>
      <c r="BL244" s="11" t="s">
        <v>80</v>
      </c>
      <c r="BM244" s="11" t="s">
        <v>542</v>
      </c>
    </row>
    <row r="245" spans="2:65" s="1" customFormat="1" ht="25.5" customHeight="1" x14ac:dyDescent="0.3">
      <c r="B245" s="88"/>
      <c r="C245" s="89" t="s">
        <v>543</v>
      </c>
      <c r="D245" s="89" t="s">
        <v>76</v>
      </c>
      <c r="E245" s="90" t="s">
        <v>544</v>
      </c>
      <c r="F245" s="153" t="s">
        <v>545</v>
      </c>
      <c r="G245" s="153"/>
      <c r="H245" s="153"/>
      <c r="I245" s="153"/>
      <c r="J245" s="91" t="s">
        <v>151</v>
      </c>
      <c r="K245" s="92">
        <v>4</v>
      </c>
      <c r="L245" s="150"/>
      <c r="M245" s="150"/>
      <c r="N245" s="150"/>
      <c r="O245" s="150"/>
      <c r="P245" s="150"/>
      <c r="Q245" s="150"/>
      <c r="R245" s="93"/>
      <c r="T245" s="94" t="s">
        <v>1</v>
      </c>
      <c r="U245" s="27" t="s">
        <v>25</v>
      </c>
      <c r="V245" s="95">
        <v>0.42011999999999999</v>
      </c>
      <c r="W245" s="95">
        <f t="shared" si="36"/>
        <v>1.68048</v>
      </c>
      <c r="X245" s="95">
        <v>0</v>
      </c>
      <c r="Y245" s="95">
        <f t="shared" si="37"/>
        <v>0</v>
      </c>
      <c r="Z245" s="95">
        <v>0</v>
      </c>
      <c r="AA245" s="96">
        <f t="shared" si="38"/>
        <v>0</v>
      </c>
      <c r="AR245" s="11" t="s">
        <v>80</v>
      </c>
      <c r="AT245" s="11" t="s">
        <v>76</v>
      </c>
      <c r="AU245" s="11" t="s">
        <v>81</v>
      </c>
      <c r="AY245" s="11" t="s">
        <v>75</v>
      </c>
      <c r="BE245" s="97">
        <f t="shared" si="39"/>
        <v>0</v>
      </c>
      <c r="BF245" s="97">
        <f t="shared" si="40"/>
        <v>0</v>
      </c>
      <c r="BG245" s="97">
        <f t="shared" si="41"/>
        <v>0</v>
      </c>
      <c r="BH245" s="97">
        <f t="shared" si="42"/>
        <v>0</v>
      </c>
      <c r="BI245" s="97">
        <f t="shared" si="43"/>
        <v>0</v>
      </c>
      <c r="BJ245" s="11" t="s">
        <v>81</v>
      </c>
      <c r="BK245" s="98">
        <f t="shared" si="44"/>
        <v>0</v>
      </c>
      <c r="BL245" s="11" t="s">
        <v>80</v>
      </c>
      <c r="BM245" s="11" t="s">
        <v>546</v>
      </c>
    </row>
    <row r="246" spans="2:65" s="1" customFormat="1" ht="25.5" customHeight="1" x14ac:dyDescent="0.3">
      <c r="B246" s="88"/>
      <c r="C246" s="99" t="s">
        <v>547</v>
      </c>
      <c r="D246" s="99" t="s">
        <v>96</v>
      </c>
      <c r="E246" s="100" t="s">
        <v>548</v>
      </c>
      <c r="F246" s="154" t="s">
        <v>549</v>
      </c>
      <c r="G246" s="154"/>
      <c r="H246" s="154"/>
      <c r="I246" s="154"/>
      <c r="J246" s="101" t="s">
        <v>151</v>
      </c>
      <c r="K246" s="102">
        <v>4</v>
      </c>
      <c r="L246" s="149"/>
      <c r="M246" s="149"/>
      <c r="N246" s="149"/>
      <c r="O246" s="150"/>
      <c r="P246" s="150"/>
      <c r="Q246" s="150"/>
      <c r="R246" s="93"/>
      <c r="T246" s="94" t="s">
        <v>1</v>
      </c>
      <c r="U246" s="27" t="s">
        <v>25</v>
      </c>
      <c r="V246" s="95">
        <v>0</v>
      </c>
      <c r="W246" s="95">
        <f t="shared" si="36"/>
        <v>0</v>
      </c>
      <c r="X246" s="95">
        <v>1.5E-3</v>
      </c>
      <c r="Y246" s="95">
        <f t="shared" si="37"/>
        <v>6.0000000000000001E-3</v>
      </c>
      <c r="Z246" s="95">
        <v>0</v>
      </c>
      <c r="AA246" s="96">
        <f t="shared" si="38"/>
        <v>0</v>
      </c>
      <c r="AR246" s="11" t="s">
        <v>99</v>
      </c>
      <c r="AT246" s="11" t="s">
        <v>96</v>
      </c>
      <c r="AU246" s="11" t="s">
        <v>81</v>
      </c>
      <c r="AY246" s="11" t="s">
        <v>75</v>
      </c>
      <c r="BE246" s="97">
        <f t="shared" si="39"/>
        <v>0</v>
      </c>
      <c r="BF246" s="97">
        <f t="shared" si="40"/>
        <v>0</v>
      </c>
      <c r="BG246" s="97">
        <f t="shared" si="41"/>
        <v>0</v>
      </c>
      <c r="BH246" s="97">
        <f t="shared" si="42"/>
        <v>0</v>
      </c>
      <c r="BI246" s="97">
        <f t="shared" si="43"/>
        <v>0</v>
      </c>
      <c r="BJ246" s="11" t="s">
        <v>81</v>
      </c>
      <c r="BK246" s="98">
        <f t="shared" si="44"/>
        <v>0</v>
      </c>
      <c r="BL246" s="11" t="s">
        <v>80</v>
      </c>
      <c r="BM246" s="11" t="s">
        <v>550</v>
      </c>
    </row>
    <row r="247" spans="2:65" s="1" customFormat="1" ht="16.5" customHeight="1" x14ac:dyDescent="0.3">
      <c r="B247" s="88"/>
      <c r="C247" s="89" t="s">
        <v>551</v>
      </c>
      <c r="D247" s="89" t="s">
        <v>76</v>
      </c>
      <c r="E247" s="90" t="s">
        <v>552</v>
      </c>
      <c r="F247" s="153" t="s">
        <v>553</v>
      </c>
      <c r="G247" s="153"/>
      <c r="H247" s="153"/>
      <c r="I247" s="153"/>
      <c r="J247" s="91" t="s">
        <v>151</v>
      </c>
      <c r="K247" s="92">
        <v>1</v>
      </c>
      <c r="L247" s="150"/>
      <c r="M247" s="150"/>
      <c r="N247" s="150"/>
      <c r="O247" s="150"/>
      <c r="P247" s="150"/>
      <c r="Q247" s="150"/>
      <c r="R247" s="93"/>
      <c r="T247" s="94" t="s">
        <v>1</v>
      </c>
      <c r="U247" s="27" t="s">
        <v>25</v>
      </c>
      <c r="V247" s="95">
        <v>0.41371000000000002</v>
      </c>
      <c r="W247" s="95">
        <f t="shared" si="36"/>
        <v>0.41371000000000002</v>
      </c>
      <c r="X247" s="95">
        <v>8.1099999999999992E-3</v>
      </c>
      <c r="Y247" s="95">
        <f t="shared" si="37"/>
        <v>8.1099999999999992E-3</v>
      </c>
      <c r="Z247" s="95">
        <v>0</v>
      </c>
      <c r="AA247" s="96">
        <f t="shared" si="38"/>
        <v>0</v>
      </c>
      <c r="AR247" s="11" t="s">
        <v>80</v>
      </c>
      <c r="AT247" s="11" t="s">
        <v>76</v>
      </c>
      <c r="AU247" s="11" t="s">
        <v>81</v>
      </c>
      <c r="AY247" s="11" t="s">
        <v>75</v>
      </c>
      <c r="BE247" s="97">
        <f t="shared" si="39"/>
        <v>0</v>
      </c>
      <c r="BF247" s="97">
        <f t="shared" si="40"/>
        <v>0</v>
      </c>
      <c r="BG247" s="97">
        <f t="shared" si="41"/>
        <v>0</v>
      </c>
      <c r="BH247" s="97">
        <f t="shared" si="42"/>
        <v>0</v>
      </c>
      <c r="BI247" s="97">
        <f t="shared" si="43"/>
        <v>0</v>
      </c>
      <c r="BJ247" s="11" t="s">
        <v>81</v>
      </c>
      <c r="BK247" s="98">
        <f t="shared" si="44"/>
        <v>0</v>
      </c>
      <c r="BL247" s="11" t="s">
        <v>80</v>
      </c>
      <c r="BM247" s="11" t="s">
        <v>554</v>
      </c>
    </row>
    <row r="248" spans="2:65" s="1" customFormat="1" ht="25.5" customHeight="1" x14ac:dyDescent="0.3">
      <c r="B248" s="88"/>
      <c r="C248" s="89" t="s">
        <v>555</v>
      </c>
      <c r="D248" s="89" t="s">
        <v>76</v>
      </c>
      <c r="E248" s="90" t="s">
        <v>556</v>
      </c>
      <c r="F248" s="153" t="s">
        <v>557</v>
      </c>
      <c r="G248" s="153"/>
      <c r="H248" s="153"/>
      <c r="I248" s="153"/>
      <c r="J248" s="91" t="s">
        <v>151</v>
      </c>
      <c r="K248" s="92">
        <v>21</v>
      </c>
      <c r="L248" s="150"/>
      <c r="M248" s="150"/>
      <c r="N248" s="150"/>
      <c r="O248" s="150"/>
      <c r="P248" s="150"/>
      <c r="Q248" s="150"/>
      <c r="R248" s="93"/>
      <c r="T248" s="94" t="s">
        <v>1</v>
      </c>
      <c r="U248" s="27" t="s">
        <v>25</v>
      </c>
      <c r="V248" s="95">
        <v>0.19509000000000001</v>
      </c>
      <c r="W248" s="95">
        <f t="shared" si="36"/>
        <v>4.0968900000000001</v>
      </c>
      <c r="X248" s="95">
        <v>1.4999999999999999E-4</v>
      </c>
      <c r="Y248" s="95">
        <f t="shared" si="37"/>
        <v>3.1499999999999996E-3</v>
      </c>
      <c r="Z248" s="95">
        <v>0</v>
      </c>
      <c r="AA248" s="96">
        <f t="shared" si="38"/>
        <v>0</v>
      </c>
      <c r="AR248" s="11" t="s">
        <v>80</v>
      </c>
      <c r="AT248" s="11" t="s">
        <v>76</v>
      </c>
      <c r="AU248" s="11" t="s">
        <v>81</v>
      </c>
      <c r="AY248" s="11" t="s">
        <v>75</v>
      </c>
      <c r="BE248" s="97">
        <f t="shared" si="39"/>
        <v>0</v>
      </c>
      <c r="BF248" s="97">
        <f t="shared" si="40"/>
        <v>0</v>
      </c>
      <c r="BG248" s="97">
        <f t="shared" si="41"/>
        <v>0</v>
      </c>
      <c r="BH248" s="97">
        <f t="shared" si="42"/>
        <v>0</v>
      </c>
      <c r="BI248" s="97">
        <f t="shared" si="43"/>
        <v>0</v>
      </c>
      <c r="BJ248" s="11" t="s">
        <v>81</v>
      </c>
      <c r="BK248" s="98">
        <f t="shared" si="44"/>
        <v>0</v>
      </c>
      <c r="BL248" s="11" t="s">
        <v>80</v>
      </c>
      <c r="BM248" s="11" t="s">
        <v>558</v>
      </c>
    </row>
    <row r="249" spans="2:65" s="1" customFormat="1" ht="16.5" customHeight="1" x14ac:dyDescent="0.3">
      <c r="B249" s="88"/>
      <c r="C249" s="99" t="s">
        <v>559</v>
      </c>
      <c r="D249" s="99" t="s">
        <v>96</v>
      </c>
      <c r="E249" s="100" t="s">
        <v>560</v>
      </c>
      <c r="F249" s="154" t="s">
        <v>561</v>
      </c>
      <c r="G249" s="154"/>
      <c r="H249" s="154"/>
      <c r="I249" s="154"/>
      <c r="J249" s="101" t="s">
        <v>151</v>
      </c>
      <c r="K249" s="102">
        <v>21</v>
      </c>
      <c r="L249" s="149"/>
      <c r="M249" s="149"/>
      <c r="N249" s="149"/>
      <c r="O249" s="150"/>
      <c r="P249" s="150"/>
      <c r="Q249" s="150"/>
      <c r="R249" s="93"/>
      <c r="T249" s="94" t="s">
        <v>1</v>
      </c>
      <c r="U249" s="27" t="s">
        <v>25</v>
      </c>
      <c r="V249" s="95">
        <v>0</v>
      </c>
      <c r="W249" s="95">
        <f t="shared" si="36"/>
        <v>0</v>
      </c>
      <c r="X249" s="95">
        <v>1E-4</v>
      </c>
      <c r="Y249" s="95">
        <f t="shared" si="37"/>
        <v>2.1000000000000003E-3</v>
      </c>
      <c r="Z249" s="95">
        <v>0</v>
      </c>
      <c r="AA249" s="96">
        <f t="shared" si="38"/>
        <v>0</v>
      </c>
      <c r="AR249" s="11" t="s">
        <v>99</v>
      </c>
      <c r="AT249" s="11" t="s">
        <v>96</v>
      </c>
      <c r="AU249" s="11" t="s">
        <v>81</v>
      </c>
      <c r="AY249" s="11" t="s">
        <v>75</v>
      </c>
      <c r="BE249" s="97">
        <f t="shared" si="39"/>
        <v>0</v>
      </c>
      <c r="BF249" s="97">
        <f t="shared" si="40"/>
        <v>0</v>
      </c>
      <c r="BG249" s="97">
        <f t="shared" si="41"/>
        <v>0</v>
      </c>
      <c r="BH249" s="97">
        <f t="shared" si="42"/>
        <v>0</v>
      </c>
      <c r="BI249" s="97">
        <f t="shared" si="43"/>
        <v>0</v>
      </c>
      <c r="BJ249" s="11" t="s">
        <v>81</v>
      </c>
      <c r="BK249" s="98">
        <f t="shared" si="44"/>
        <v>0</v>
      </c>
      <c r="BL249" s="11" t="s">
        <v>80</v>
      </c>
      <c r="BM249" s="11" t="s">
        <v>562</v>
      </c>
    </row>
    <row r="250" spans="2:65" s="1" customFormat="1" ht="25.5" customHeight="1" x14ac:dyDescent="0.3">
      <c r="B250" s="88"/>
      <c r="C250" s="89" t="s">
        <v>563</v>
      </c>
      <c r="D250" s="89" t="s">
        <v>76</v>
      </c>
      <c r="E250" s="90" t="s">
        <v>564</v>
      </c>
      <c r="F250" s="153" t="s">
        <v>565</v>
      </c>
      <c r="G250" s="153"/>
      <c r="H250" s="153"/>
      <c r="I250" s="153"/>
      <c r="J250" s="91" t="s">
        <v>85</v>
      </c>
      <c r="K250" s="92">
        <v>0.27800000000000002</v>
      </c>
      <c r="L250" s="150"/>
      <c r="M250" s="150"/>
      <c r="N250" s="150"/>
      <c r="O250" s="150"/>
      <c r="P250" s="150"/>
      <c r="Q250" s="150"/>
      <c r="R250" s="93"/>
      <c r="T250" s="94" t="s">
        <v>1</v>
      </c>
      <c r="U250" s="27" t="s">
        <v>25</v>
      </c>
      <c r="V250" s="95">
        <v>0</v>
      </c>
      <c r="W250" s="95">
        <f t="shared" si="36"/>
        <v>0</v>
      </c>
      <c r="X250" s="95">
        <v>0</v>
      </c>
      <c r="Y250" s="95">
        <f t="shared" si="37"/>
        <v>0</v>
      </c>
      <c r="Z250" s="95">
        <v>0</v>
      </c>
      <c r="AA250" s="96">
        <f t="shared" si="38"/>
        <v>0</v>
      </c>
      <c r="AR250" s="11" t="s">
        <v>80</v>
      </c>
      <c r="AT250" s="11" t="s">
        <v>76</v>
      </c>
      <c r="AU250" s="11" t="s">
        <v>81</v>
      </c>
      <c r="AY250" s="11" t="s">
        <v>75</v>
      </c>
      <c r="BE250" s="97">
        <f t="shared" si="39"/>
        <v>0</v>
      </c>
      <c r="BF250" s="97">
        <f t="shared" si="40"/>
        <v>0</v>
      </c>
      <c r="BG250" s="97">
        <f t="shared" si="41"/>
        <v>0</v>
      </c>
      <c r="BH250" s="97">
        <f t="shared" si="42"/>
        <v>0</v>
      </c>
      <c r="BI250" s="97">
        <f t="shared" si="43"/>
        <v>0</v>
      </c>
      <c r="BJ250" s="11" t="s">
        <v>81</v>
      </c>
      <c r="BK250" s="98">
        <f t="shared" si="44"/>
        <v>0</v>
      </c>
      <c r="BL250" s="11" t="s">
        <v>80</v>
      </c>
      <c r="BM250" s="11" t="s">
        <v>566</v>
      </c>
    </row>
    <row r="251" spans="2:65" s="1" customFormat="1" ht="25.5" customHeight="1" x14ac:dyDescent="0.3">
      <c r="B251" s="88"/>
      <c r="C251" s="89" t="s">
        <v>567</v>
      </c>
      <c r="D251" s="89" t="s">
        <v>76</v>
      </c>
      <c r="E251" s="90" t="s">
        <v>568</v>
      </c>
      <c r="F251" s="153" t="s">
        <v>569</v>
      </c>
      <c r="G251" s="153"/>
      <c r="H251" s="153"/>
      <c r="I251" s="153"/>
      <c r="J251" s="91" t="s">
        <v>85</v>
      </c>
      <c r="K251" s="92">
        <v>0.27800000000000002</v>
      </c>
      <c r="L251" s="150"/>
      <c r="M251" s="150"/>
      <c r="N251" s="150"/>
      <c r="O251" s="150"/>
      <c r="P251" s="150"/>
      <c r="Q251" s="150"/>
      <c r="R251" s="93"/>
      <c r="T251" s="94" t="s">
        <v>1</v>
      </c>
      <c r="U251" s="27" t="s">
        <v>25</v>
      </c>
      <c r="V251" s="95">
        <v>0</v>
      </c>
      <c r="W251" s="95">
        <f t="shared" si="36"/>
        <v>0</v>
      </c>
      <c r="X251" s="95">
        <v>0</v>
      </c>
      <c r="Y251" s="95">
        <f t="shared" si="37"/>
        <v>0</v>
      </c>
      <c r="Z251" s="95">
        <v>0</v>
      </c>
      <c r="AA251" s="96">
        <f t="shared" si="38"/>
        <v>0</v>
      </c>
      <c r="AR251" s="11" t="s">
        <v>80</v>
      </c>
      <c r="AT251" s="11" t="s">
        <v>76</v>
      </c>
      <c r="AU251" s="11" t="s">
        <v>81</v>
      </c>
      <c r="AY251" s="11" t="s">
        <v>75</v>
      </c>
      <c r="BE251" s="97">
        <f t="shared" si="39"/>
        <v>0</v>
      </c>
      <c r="BF251" s="97">
        <f t="shared" si="40"/>
        <v>0</v>
      </c>
      <c r="BG251" s="97">
        <f t="shared" si="41"/>
        <v>0</v>
      </c>
      <c r="BH251" s="97">
        <f t="shared" si="42"/>
        <v>0</v>
      </c>
      <c r="BI251" s="97">
        <f t="shared" si="43"/>
        <v>0</v>
      </c>
      <c r="BJ251" s="11" t="s">
        <v>81</v>
      </c>
      <c r="BK251" s="98">
        <f t="shared" si="44"/>
        <v>0</v>
      </c>
      <c r="BL251" s="11" t="s">
        <v>80</v>
      </c>
      <c r="BM251" s="11" t="s">
        <v>570</v>
      </c>
    </row>
    <row r="252" spans="2:65" s="5" customFormat="1" ht="29.85" customHeight="1" x14ac:dyDescent="0.3">
      <c r="B252" s="77"/>
      <c r="C252" s="78"/>
      <c r="D252" s="87" t="s">
        <v>58</v>
      </c>
      <c r="E252" s="87"/>
      <c r="F252" s="87"/>
      <c r="G252" s="87"/>
      <c r="H252" s="87"/>
      <c r="I252" s="87"/>
      <c r="J252" s="87"/>
      <c r="K252" s="87"/>
      <c r="L252" s="87"/>
      <c r="M252" s="87"/>
      <c r="N252" s="151"/>
      <c r="O252" s="152"/>
      <c r="P252" s="152"/>
      <c r="Q252" s="152"/>
      <c r="R252" s="80"/>
      <c r="T252" s="81"/>
      <c r="U252" s="78"/>
      <c r="V252" s="78"/>
      <c r="W252" s="82">
        <f>SUM(W253:W260)</f>
        <v>0.61126800000000003</v>
      </c>
      <c r="X252" s="78"/>
      <c r="Y252" s="82">
        <f>SUM(Y253:Y260)</f>
        <v>6.6699999999999988E-3</v>
      </c>
      <c r="Z252" s="78"/>
      <c r="AA252" s="83">
        <f>SUM(AA253:AA260)</f>
        <v>0</v>
      </c>
      <c r="AR252" s="84" t="s">
        <v>81</v>
      </c>
      <c r="AT252" s="85" t="s">
        <v>33</v>
      </c>
      <c r="AU252" s="85" t="s">
        <v>35</v>
      </c>
      <c r="AY252" s="84" t="s">
        <v>75</v>
      </c>
      <c r="BK252" s="86">
        <f>SUM(BK253:BK260)</f>
        <v>0</v>
      </c>
    </row>
    <row r="253" spans="2:65" s="1" customFormat="1" ht="25.5" customHeight="1" x14ac:dyDescent="0.3">
      <c r="B253" s="88"/>
      <c r="C253" s="89" t="s">
        <v>571</v>
      </c>
      <c r="D253" s="89" t="s">
        <v>76</v>
      </c>
      <c r="E253" s="90" t="s">
        <v>572</v>
      </c>
      <c r="F253" s="153" t="s">
        <v>573</v>
      </c>
      <c r="G253" s="153"/>
      <c r="H253" s="153"/>
      <c r="I253" s="153"/>
      <c r="J253" s="91" t="s">
        <v>151</v>
      </c>
      <c r="K253" s="92">
        <v>1</v>
      </c>
      <c r="L253" s="150"/>
      <c r="M253" s="150"/>
      <c r="N253" s="150"/>
      <c r="O253" s="150"/>
      <c r="P253" s="150"/>
      <c r="Q253" s="150"/>
      <c r="R253" s="93"/>
      <c r="T253" s="94" t="s">
        <v>1</v>
      </c>
      <c r="U253" s="27" t="s">
        <v>25</v>
      </c>
      <c r="V253" s="95">
        <v>0.33106999999999998</v>
      </c>
      <c r="W253" s="95">
        <f t="shared" ref="W253:W260" si="45">V253*K253</f>
        <v>0.33106999999999998</v>
      </c>
      <c r="X253" s="95">
        <v>1E-4</v>
      </c>
      <c r="Y253" s="95">
        <f t="shared" ref="Y253:Y260" si="46">X253*K253</f>
        <v>1E-4</v>
      </c>
      <c r="Z253" s="95">
        <v>0</v>
      </c>
      <c r="AA253" s="96">
        <f t="shared" ref="AA253:AA260" si="47">Z253*K253</f>
        <v>0</v>
      </c>
      <c r="AR253" s="11" t="s">
        <v>140</v>
      </c>
      <c r="AT253" s="11" t="s">
        <v>76</v>
      </c>
      <c r="AU253" s="11" t="s">
        <v>81</v>
      </c>
      <c r="AY253" s="11" t="s">
        <v>75</v>
      </c>
      <c r="BE253" s="97">
        <f t="shared" ref="BE253:BE260" si="48">IF(U253="základná",N253,0)</f>
        <v>0</v>
      </c>
      <c r="BF253" s="97">
        <f t="shared" ref="BF253:BF260" si="49">IF(U253="znížená",N253,0)</f>
        <v>0</v>
      </c>
      <c r="BG253" s="97">
        <f t="shared" ref="BG253:BG260" si="50">IF(U253="zákl. prenesená",N253,0)</f>
        <v>0</v>
      </c>
      <c r="BH253" s="97">
        <f t="shared" ref="BH253:BH260" si="51">IF(U253="zníž. prenesená",N253,0)</f>
        <v>0</v>
      </c>
      <c r="BI253" s="97">
        <f t="shared" ref="BI253:BI260" si="52">IF(U253="nulová",N253,0)</f>
        <v>0</v>
      </c>
      <c r="BJ253" s="11" t="s">
        <v>81</v>
      </c>
      <c r="BK253" s="98">
        <f t="shared" ref="BK253:BK260" si="53">ROUND(L253*K253,3)</f>
        <v>0</v>
      </c>
      <c r="BL253" s="11" t="s">
        <v>140</v>
      </c>
      <c r="BM253" s="11" t="s">
        <v>574</v>
      </c>
    </row>
    <row r="254" spans="2:65" s="1" customFormat="1" ht="51" customHeight="1" x14ac:dyDescent="0.3">
      <c r="B254" s="88"/>
      <c r="C254" s="99" t="s">
        <v>575</v>
      </c>
      <c r="D254" s="99" t="s">
        <v>96</v>
      </c>
      <c r="E254" s="100" t="s">
        <v>576</v>
      </c>
      <c r="F254" s="154" t="s">
        <v>577</v>
      </c>
      <c r="G254" s="154"/>
      <c r="H254" s="154"/>
      <c r="I254" s="154"/>
      <c r="J254" s="101" t="s">
        <v>151</v>
      </c>
      <c r="K254" s="102">
        <v>1</v>
      </c>
      <c r="L254" s="149"/>
      <c r="M254" s="149"/>
      <c r="N254" s="149"/>
      <c r="O254" s="150"/>
      <c r="P254" s="150"/>
      <c r="Q254" s="150"/>
      <c r="R254" s="93"/>
      <c r="T254" s="94" t="s">
        <v>1</v>
      </c>
      <c r="U254" s="27" t="s">
        <v>25</v>
      </c>
      <c r="V254" s="95">
        <v>0</v>
      </c>
      <c r="W254" s="95">
        <f t="shared" si="45"/>
        <v>0</v>
      </c>
      <c r="X254" s="95">
        <v>2.8E-3</v>
      </c>
      <c r="Y254" s="95">
        <f t="shared" si="46"/>
        <v>2.8E-3</v>
      </c>
      <c r="Z254" s="95">
        <v>0</v>
      </c>
      <c r="AA254" s="96">
        <f t="shared" si="47"/>
        <v>0</v>
      </c>
      <c r="AR254" s="11" t="s">
        <v>203</v>
      </c>
      <c r="AT254" s="11" t="s">
        <v>96</v>
      </c>
      <c r="AU254" s="11" t="s">
        <v>81</v>
      </c>
      <c r="AY254" s="11" t="s">
        <v>75</v>
      </c>
      <c r="BE254" s="97">
        <f t="shared" si="48"/>
        <v>0</v>
      </c>
      <c r="BF254" s="97">
        <f t="shared" si="49"/>
        <v>0</v>
      </c>
      <c r="BG254" s="97">
        <f t="shared" si="50"/>
        <v>0</v>
      </c>
      <c r="BH254" s="97">
        <f t="shared" si="51"/>
        <v>0</v>
      </c>
      <c r="BI254" s="97">
        <f t="shared" si="52"/>
        <v>0</v>
      </c>
      <c r="BJ254" s="11" t="s">
        <v>81</v>
      </c>
      <c r="BK254" s="98">
        <f t="shared" si="53"/>
        <v>0</v>
      </c>
      <c r="BL254" s="11" t="s">
        <v>140</v>
      </c>
      <c r="BM254" s="11" t="s">
        <v>578</v>
      </c>
    </row>
    <row r="255" spans="2:65" s="1" customFormat="1" ht="51" customHeight="1" x14ac:dyDescent="0.3">
      <c r="B255" s="88"/>
      <c r="C255" s="99" t="s">
        <v>579</v>
      </c>
      <c r="D255" s="99" t="s">
        <v>96</v>
      </c>
      <c r="E255" s="100" t="s">
        <v>580</v>
      </c>
      <c r="F255" s="154" t="s">
        <v>581</v>
      </c>
      <c r="G255" s="154"/>
      <c r="H255" s="154"/>
      <c r="I255" s="154"/>
      <c r="J255" s="101" t="s">
        <v>151</v>
      </c>
      <c r="K255" s="102">
        <v>1</v>
      </c>
      <c r="L255" s="149"/>
      <c r="M255" s="149"/>
      <c r="N255" s="149"/>
      <c r="O255" s="150"/>
      <c r="P255" s="150"/>
      <c r="Q255" s="150"/>
      <c r="R255" s="93"/>
      <c r="T255" s="94" t="s">
        <v>1</v>
      </c>
      <c r="U255" s="27" t="s">
        <v>25</v>
      </c>
      <c r="V255" s="95">
        <v>0</v>
      </c>
      <c r="W255" s="95">
        <f t="shared" si="45"/>
        <v>0</v>
      </c>
      <c r="X255" s="95">
        <v>5.0000000000000001E-4</v>
      </c>
      <c r="Y255" s="95">
        <f t="shared" si="46"/>
        <v>5.0000000000000001E-4</v>
      </c>
      <c r="Z255" s="95">
        <v>0</v>
      </c>
      <c r="AA255" s="96">
        <f t="shared" si="47"/>
        <v>0</v>
      </c>
      <c r="AR255" s="11" t="s">
        <v>582</v>
      </c>
      <c r="AT255" s="11" t="s">
        <v>96</v>
      </c>
      <c r="AU255" s="11" t="s">
        <v>81</v>
      </c>
      <c r="AY255" s="11" t="s">
        <v>75</v>
      </c>
      <c r="BE255" s="97">
        <f t="shared" si="48"/>
        <v>0</v>
      </c>
      <c r="BF255" s="97">
        <f t="shared" si="49"/>
        <v>0</v>
      </c>
      <c r="BG255" s="97">
        <f t="shared" si="50"/>
        <v>0</v>
      </c>
      <c r="BH255" s="97">
        <f t="shared" si="51"/>
        <v>0</v>
      </c>
      <c r="BI255" s="97">
        <f t="shared" si="52"/>
        <v>0</v>
      </c>
      <c r="BJ255" s="11" t="s">
        <v>81</v>
      </c>
      <c r="BK255" s="98">
        <f t="shared" si="53"/>
        <v>0</v>
      </c>
      <c r="BL255" s="11" t="s">
        <v>582</v>
      </c>
      <c r="BM255" s="11" t="s">
        <v>583</v>
      </c>
    </row>
    <row r="256" spans="2:65" s="1" customFormat="1" ht="38.25" customHeight="1" x14ac:dyDescent="0.3">
      <c r="B256" s="88"/>
      <c r="C256" s="99" t="s">
        <v>584</v>
      </c>
      <c r="D256" s="99" t="s">
        <v>96</v>
      </c>
      <c r="E256" s="100" t="s">
        <v>585</v>
      </c>
      <c r="F256" s="154" t="s">
        <v>586</v>
      </c>
      <c r="G256" s="154"/>
      <c r="H256" s="154"/>
      <c r="I256" s="154"/>
      <c r="J256" s="101" t="s">
        <v>151</v>
      </c>
      <c r="K256" s="102">
        <v>1</v>
      </c>
      <c r="L256" s="149"/>
      <c r="M256" s="149"/>
      <c r="N256" s="149"/>
      <c r="O256" s="150"/>
      <c r="P256" s="150"/>
      <c r="Q256" s="150"/>
      <c r="R256" s="93"/>
      <c r="T256" s="94" t="s">
        <v>1</v>
      </c>
      <c r="U256" s="27" t="s">
        <v>25</v>
      </c>
      <c r="V256" s="95">
        <v>0</v>
      </c>
      <c r="W256" s="95">
        <f t="shared" si="45"/>
        <v>0</v>
      </c>
      <c r="X256" s="95">
        <v>1.25E-3</v>
      </c>
      <c r="Y256" s="95">
        <f t="shared" si="46"/>
        <v>1.25E-3</v>
      </c>
      <c r="Z256" s="95">
        <v>0</v>
      </c>
      <c r="AA256" s="96">
        <f t="shared" si="47"/>
        <v>0</v>
      </c>
      <c r="AR256" s="11" t="s">
        <v>203</v>
      </c>
      <c r="AT256" s="11" t="s">
        <v>96</v>
      </c>
      <c r="AU256" s="11" t="s">
        <v>81</v>
      </c>
      <c r="AY256" s="11" t="s">
        <v>75</v>
      </c>
      <c r="BE256" s="97">
        <f t="shared" si="48"/>
        <v>0</v>
      </c>
      <c r="BF256" s="97">
        <f t="shared" si="49"/>
        <v>0</v>
      </c>
      <c r="BG256" s="97">
        <f t="shared" si="50"/>
        <v>0</v>
      </c>
      <c r="BH256" s="97">
        <f t="shared" si="51"/>
        <v>0</v>
      </c>
      <c r="BI256" s="97">
        <f t="shared" si="52"/>
        <v>0</v>
      </c>
      <c r="BJ256" s="11" t="s">
        <v>81</v>
      </c>
      <c r="BK256" s="98">
        <f t="shared" si="53"/>
        <v>0</v>
      </c>
      <c r="BL256" s="11" t="s">
        <v>140</v>
      </c>
      <c r="BM256" s="11" t="s">
        <v>587</v>
      </c>
    </row>
    <row r="257" spans="2:65" s="1" customFormat="1" ht="25.5" customHeight="1" x14ac:dyDescent="0.3">
      <c r="B257" s="88"/>
      <c r="C257" s="89" t="s">
        <v>582</v>
      </c>
      <c r="D257" s="89" t="s">
        <v>76</v>
      </c>
      <c r="E257" s="90" t="s">
        <v>588</v>
      </c>
      <c r="F257" s="153" t="s">
        <v>589</v>
      </c>
      <c r="G257" s="153"/>
      <c r="H257" s="153"/>
      <c r="I257" s="153"/>
      <c r="J257" s="91" t="s">
        <v>421</v>
      </c>
      <c r="K257" s="92">
        <v>1</v>
      </c>
      <c r="L257" s="150"/>
      <c r="M257" s="150"/>
      <c r="N257" s="150"/>
      <c r="O257" s="150"/>
      <c r="P257" s="150"/>
      <c r="Q257" s="150"/>
      <c r="R257" s="93"/>
      <c r="T257" s="94" t="s">
        <v>1</v>
      </c>
      <c r="U257" s="27" t="s">
        <v>25</v>
      </c>
      <c r="V257" s="95">
        <v>0.26613999999999999</v>
      </c>
      <c r="W257" s="95">
        <f t="shared" si="45"/>
        <v>0.26613999999999999</v>
      </c>
      <c r="X257" s="95">
        <v>1.0000000000000001E-5</v>
      </c>
      <c r="Y257" s="95">
        <f t="shared" si="46"/>
        <v>1.0000000000000001E-5</v>
      </c>
      <c r="Z257" s="95">
        <v>0</v>
      </c>
      <c r="AA257" s="96">
        <f t="shared" si="47"/>
        <v>0</v>
      </c>
      <c r="AR257" s="11" t="s">
        <v>80</v>
      </c>
      <c r="AT257" s="11" t="s">
        <v>76</v>
      </c>
      <c r="AU257" s="11" t="s">
        <v>81</v>
      </c>
      <c r="AY257" s="11" t="s">
        <v>75</v>
      </c>
      <c r="BE257" s="97">
        <f t="shared" si="48"/>
        <v>0</v>
      </c>
      <c r="BF257" s="97">
        <f t="shared" si="49"/>
        <v>0</v>
      </c>
      <c r="BG257" s="97">
        <f t="shared" si="50"/>
        <v>0</v>
      </c>
      <c r="BH257" s="97">
        <f t="shared" si="51"/>
        <v>0</v>
      </c>
      <c r="BI257" s="97">
        <f t="shared" si="52"/>
        <v>0</v>
      </c>
      <c r="BJ257" s="11" t="s">
        <v>81</v>
      </c>
      <c r="BK257" s="98">
        <f t="shared" si="53"/>
        <v>0</v>
      </c>
      <c r="BL257" s="11" t="s">
        <v>80</v>
      </c>
      <c r="BM257" s="11" t="s">
        <v>590</v>
      </c>
    </row>
    <row r="258" spans="2:65" s="1" customFormat="1" ht="25.5" customHeight="1" x14ac:dyDescent="0.3">
      <c r="B258" s="88"/>
      <c r="C258" s="99" t="s">
        <v>591</v>
      </c>
      <c r="D258" s="99" t="s">
        <v>96</v>
      </c>
      <c r="E258" s="100" t="s">
        <v>592</v>
      </c>
      <c r="F258" s="154" t="s">
        <v>593</v>
      </c>
      <c r="G258" s="154"/>
      <c r="H258" s="154"/>
      <c r="I258" s="154"/>
      <c r="J258" s="101" t="s">
        <v>151</v>
      </c>
      <c r="K258" s="102">
        <v>1</v>
      </c>
      <c r="L258" s="149"/>
      <c r="M258" s="149"/>
      <c r="N258" s="149"/>
      <c r="O258" s="150"/>
      <c r="P258" s="150"/>
      <c r="Q258" s="150"/>
      <c r="R258" s="93"/>
      <c r="T258" s="94" t="s">
        <v>1</v>
      </c>
      <c r="U258" s="27" t="s">
        <v>25</v>
      </c>
      <c r="V258" s="95">
        <v>0</v>
      </c>
      <c r="W258" s="95">
        <f t="shared" si="45"/>
        <v>0</v>
      </c>
      <c r="X258" s="95">
        <v>2.0100000000000001E-3</v>
      </c>
      <c r="Y258" s="95">
        <f t="shared" si="46"/>
        <v>2.0100000000000001E-3</v>
      </c>
      <c r="Z258" s="95">
        <v>0</v>
      </c>
      <c r="AA258" s="96">
        <f t="shared" si="47"/>
        <v>0</v>
      </c>
      <c r="AR258" s="11" t="s">
        <v>203</v>
      </c>
      <c r="AT258" s="11" t="s">
        <v>96</v>
      </c>
      <c r="AU258" s="11" t="s">
        <v>81</v>
      </c>
      <c r="AY258" s="11" t="s">
        <v>75</v>
      </c>
      <c r="BE258" s="97">
        <f t="shared" si="48"/>
        <v>0</v>
      </c>
      <c r="BF258" s="97">
        <f t="shared" si="49"/>
        <v>0</v>
      </c>
      <c r="BG258" s="97">
        <f t="shared" si="50"/>
        <v>0</v>
      </c>
      <c r="BH258" s="97">
        <f t="shared" si="51"/>
        <v>0</v>
      </c>
      <c r="BI258" s="97">
        <f t="shared" si="52"/>
        <v>0</v>
      </c>
      <c r="BJ258" s="11" t="s">
        <v>81</v>
      </c>
      <c r="BK258" s="98">
        <f t="shared" si="53"/>
        <v>0</v>
      </c>
      <c r="BL258" s="11" t="s">
        <v>140</v>
      </c>
      <c r="BM258" s="11" t="s">
        <v>594</v>
      </c>
    </row>
    <row r="259" spans="2:65" s="1" customFormat="1" ht="25.5" customHeight="1" x14ac:dyDescent="0.3">
      <c r="B259" s="88"/>
      <c r="C259" s="89" t="s">
        <v>595</v>
      </c>
      <c r="D259" s="89" t="s">
        <v>76</v>
      </c>
      <c r="E259" s="90" t="s">
        <v>596</v>
      </c>
      <c r="F259" s="153" t="s">
        <v>597</v>
      </c>
      <c r="G259" s="153"/>
      <c r="H259" s="153"/>
      <c r="I259" s="153"/>
      <c r="J259" s="91" t="s">
        <v>85</v>
      </c>
      <c r="K259" s="92">
        <v>6.0000000000000001E-3</v>
      </c>
      <c r="L259" s="150"/>
      <c r="M259" s="150"/>
      <c r="N259" s="150"/>
      <c r="O259" s="150"/>
      <c r="P259" s="150"/>
      <c r="Q259" s="150"/>
      <c r="R259" s="93"/>
      <c r="T259" s="94" t="s">
        <v>1</v>
      </c>
      <c r="U259" s="27" t="s">
        <v>25</v>
      </c>
      <c r="V259" s="95">
        <v>2.343</v>
      </c>
      <c r="W259" s="95">
        <f t="shared" si="45"/>
        <v>1.4057999999999999E-2</v>
      </c>
      <c r="X259" s="95">
        <v>0</v>
      </c>
      <c r="Y259" s="95">
        <f t="shared" si="46"/>
        <v>0</v>
      </c>
      <c r="Z259" s="95">
        <v>0</v>
      </c>
      <c r="AA259" s="96">
        <f t="shared" si="47"/>
        <v>0</v>
      </c>
      <c r="AR259" s="11" t="s">
        <v>140</v>
      </c>
      <c r="AT259" s="11" t="s">
        <v>76</v>
      </c>
      <c r="AU259" s="11" t="s">
        <v>81</v>
      </c>
      <c r="AY259" s="11" t="s">
        <v>75</v>
      </c>
      <c r="BE259" s="97">
        <f t="shared" si="48"/>
        <v>0</v>
      </c>
      <c r="BF259" s="97">
        <f t="shared" si="49"/>
        <v>0</v>
      </c>
      <c r="BG259" s="97">
        <f t="shared" si="50"/>
        <v>0</v>
      </c>
      <c r="BH259" s="97">
        <f t="shared" si="51"/>
        <v>0</v>
      </c>
      <c r="BI259" s="97">
        <f t="shared" si="52"/>
        <v>0</v>
      </c>
      <c r="BJ259" s="11" t="s">
        <v>81</v>
      </c>
      <c r="BK259" s="98">
        <f t="shared" si="53"/>
        <v>0</v>
      </c>
      <c r="BL259" s="11" t="s">
        <v>140</v>
      </c>
      <c r="BM259" s="11" t="s">
        <v>598</v>
      </c>
    </row>
    <row r="260" spans="2:65" s="1" customFormat="1" ht="38.25" customHeight="1" x14ac:dyDescent="0.3">
      <c r="B260" s="88"/>
      <c r="C260" s="89" t="s">
        <v>599</v>
      </c>
      <c r="D260" s="89" t="s">
        <v>76</v>
      </c>
      <c r="E260" s="90" t="s">
        <v>600</v>
      </c>
      <c r="F260" s="153" t="s">
        <v>601</v>
      </c>
      <c r="G260" s="153"/>
      <c r="H260" s="153"/>
      <c r="I260" s="153"/>
      <c r="J260" s="91" t="s">
        <v>85</v>
      </c>
      <c r="K260" s="92">
        <v>6.0000000000000001E-3</v>
      </c>
      <c r="L260" s="150"/>
      <c r="M260" s="150"/>
      <c r="N260" s="150"/>
      <c r="O260" s="150"/>
      <c r="P260" s="150"/>
      <c r="Q260" s="150"/>
      <c r="R260" s="93"/>
      <c r="T260" s="94" t="s">
        <v>1</v>
      </c>
      <c r="U260" s="27" t="s">
        <v>25</v>
      </c>
      <c r="V260" s="95">
        <v>0</v>
      </c>
      <c r="W260" s="95">
        <f t="shared" si="45"/>
        <v>0</v>
      </c>
      <c r="X260" s="95">
        <v>0</v>
      </c>
      <c r="Y260" s="95">
        <f t="shared" si="46"/>
        <v>0</v>
      </c>
      <c r="Z260" s="95">
        <v>0</v>
      </c>
      <c r="AA260" s="96">
        <f t="shared" si="47"/>
        <v>0</v>
      </c>
      <c r="AR260" s="11" t="s">
        <v>140</v>
      </c>
      <c r="AT260" s="11" t="s">
        <v>76</v>
      </c>
      <c r="AU260" s="11" t="s">
        <v>81</v>
      </c>
      <c r="AY260" s="11" t="s">
        <v>75</v>
      </c>
      <c r="BE260" s="97">
        <f t="shared" si="48"/>
        <v>0</v>
      </c>
      <c r="BF260" s="97">
        <f t="shared" si="49"/>
        <v>0</v>
      </c>
      <c r="BG260" s="97">
        <f t="shared" si="50"/>
        <v>0</v>
      </c>
      <c r="BH260" s="97">
        <f t="shared" si="51"/>
        <v>0</v>
      </c>
      <c r="BI260" s="97">
        <f t="shared" si="52"/>
        <v>0</v>
      </c>
      <c r="BJ260" s="11" t="s">
        <v>81</v>
      </c>
      <c r="BK260" s="98">
        <f t="shared" si="53"/>
        <v>0</v>
      </c>
      <c r="BL260" s="11" t="s">
        <v>140</v>
      </c>
      <c r="BM260" s="11" t="s">
        <v>602</v>
      </c>
    </row>
    <row r="261" spans="2:65" s="5" customFormat="1" ht="29.85" customHeight="1" x14ac:dyDescent="0.3">
      <c r="B261" s="77"/>
      <c r="C261" s="78"/>
      <c r="D261" s="87" t="s">
        <v>59</v>
      </c>
      <c r="E261" s="87"/>
      <c r="F261" s="87"/>
      <c r="G261" s="87"/>
      <c r="H261" s="87"/>
      <c r="I261" s="87"/>
      <c r="J261" s="87"/>
      <c r="K261" s="87"/>
      <c r="L261" s="87"/>
      <c r="M261" s="87"/>
      <c r="N261" s="151"/>
      <c r="O261" s="152"/>
      <c r="P261" s="152"/>
      <c r="Q261" s="152"/>
      <c r="R261" s="80"/>
      <c r="T261" s="81"/>
      <c r="U261" s="78"/>
      <c r="V261" s="78"/>
      <c r="W261" s="82">
        <f>SUM(W262:W319)</f>
        <v>473.01910499999997</v>
      </c>
      <c r="X261" s="78"/>
      <c r="Y261" s="82">
        <f>SUM(Y262:Y319)</f>
        <v>3.1954500000000001</v>
      </c>
      <c r="Z261" s="78"/>
      <c r="AA261" s="83">
        <f>SUM(AA262:AA319)</f>
        <v>0</v>
      </c>
      <c r="AR261" s="84" t="s">
        <v>81</v>
      </c>
      <c r="AT261" s="85" t="s">
        <v>33</v>
      </c>
      <c r="AU261" s="85" t="s">
        <v>35</v>
      </c>
      <c r="AY261" s="84" t="s">
        <v>75</v>
      </c>
      <c r="BK261" s="86">
        <f>SUM(BK262:BK319)</f>
        <v>0</v>
      </c>
    </row>
    <row r="262" spans="2:65" s="1" customFormat="1" ht="38.25" customHeight="1" x14ac:dyDescent="0.3">
      <c r="B262" s="88"/>
      <c r="C262" s="89" t="s">
        <v>603</v>
      </c>
      <c r="D262" s="89" t="s">
        <v>76</v>
      </c>
      <c r="E262" s="90" t="s">
        <v>604</v>
      </c>
      <c r="F262" s="153" t="s">
        <v>605</v>
      </c>
      <c r="G262" s="153"/>
      <c r="H262" s="153"/>
      <c r="I262" s="153"/>
      <c r="J262" s="91" t="s">
        <v>151</v>
      </c>
      <c r="K262" s="92">
        <v>65</v>
      </c>
      <c r="L262" s="150"/>
      <c r="M262" s="150"/>
      <c r="N262" s="150"/>
      <c r="O262" s="150"/>
      <c r="P262" s="150"/>
      <c r="Q262" s="150"/>
      <c r="R262" s="93"/>
      <c r="T262" s="94" t="s">
        <v>1</v>
      </c>
      <c r="U262" s="27" t="s">
        <v>25</v>
      </c>
      <c r="V262" s="95">
        <v>0</v>
      </c>
      <c r="W262" s="95">
        <f t="shared" ref="W262:W293" si="54">V262*K262</f>
        <v>0</v>
      </c>
      <c r="X262" s="95">
        <v>0</v>
      </c>
      <c r="Y262" s="95">
        <f t="shared" ref="Y262:Y293" si="55">X262*K262</f>
        <v>0</v>
      </c>
      <c r="Z262" s="95">
        <v>0</v>
      </c>
      <c r="AA262" s="96">
        <f t="shared" ref="AA262:AA293" si="56">Z262*K262</f>
        <v>0</v>
      </c>
      <c r="AR262" s="11" t="s">
        <v>140</v>
      </c>
      <c r="AT262" s="11" t="s">
        <v>76</v>
      </c>
      <c r="AU262" s="11" t="s">
        <v>81</v>
      </c>
      <c r="AY262" s="11" t="s">
        <v>75</v>
      </c>
      <c r="BE262" s="97">
        <f t="shared" ref="BE262:BE293" si="57">IF(U262="základná",N262,0)</f>
        <v>0</v>
      </c>
      <c r="BF262" s="97">
        <f t="shared" ref="BF262:BF293" si="58">IF(U262="znížená",N262,0)</f>
        <v>0</v>
      </c>
      <c r="BG262" s="97">
        <f t="shared" ref="BG262:BG293" si="59">IF(U262="zákl. prenesená",N262,0)</f>
        <v>0</v>
      </c>
      <c r="BH262" s="97">
        <f t="shared" ref="BH262:BH293" si="60">IF(U262="zníž. prenesená",N262,0)</f>
        <v>0</v>
      </c>
      <c r="BI262" s="97">
        <f t="shared" ref="BI262:BI293" si="61">IF(U262="nulová",N262,0)</f>
        <v>0</v>
      </c>
      <c r="BJ262" s="11" t="s">
        <v>81</v>
      </c>
      <c r="BK262" s="98">
        <f t="shared" ref="BK262:BK293" si="62">ROUND(L262*K262,3)</f>
        <v>0</v>
      </c>
      <c r="BL262" s="11" t="s">
        <v>140</v>
      </c>
      <c r="BM262" s="11" t="s">
        <v>606</v>
      </c>
    </row>
    <row r="263" spans="2:65" s="1" customFormat="1" ht="38.25" customHeight="1" x14ac:dyDescent="0.3">
      <c r="B263" s="88"/>
      <c r="C263" s="89" t="s">
        <v>607</v>
      </c>
      <c r="D263" s="89" t="s">
        <v>76</v>
      </c>
      <c r="E263" s="90" t="s">
        <v>608</v>
      </c>
      <c r="F263" s="153" t="s">
        <v>609</v>
      </c>
      <c r="G263" s="153"/>
      <c r="H263" s="153"/>
      <c r="I263" s="153"/>
      <c r="J263" s="91" t="s">
        <v>151</v>
      </c>
      <c r="K263" s="92">
        <v>14</v>
      </c>
      <c r="L263" s="150"/>
      <c r="M263" s="150"/>
      <c r="N263" s="150"/>
      <c r="O263" s="150"/>
      <c r="P263" s="150"/>
      <c r="Q263" s="150"/>
      <c r="R263" s="93"/>
      <c r="T263" s="94" t="s">
        <v>1</v>
      </c>
      <c r="U263" s="27" t="s">
        <v>25</v>
      </c>
      <c r="V263" s="95">
        <v>0.55891000000000002</v>
      </c>
      <c r="W263" s="95">
        <f t="shared" si="54"/>
        <v>7.8247400000000003</v>
      </c>
      <c r="X263" s="95">
        <v>2.0000000000000002E-5</v>
      </c>
      <c r="Y263" s="95">
        <f t="shared" si="55"/>
        <v>2.8000000000000003E-4</v>
      </c>
      <c r="Z263" s="95">
        <v>0</v>
      </c>
      <c r="AA263" s="96">
        <f t="shared" si="56"/>
        <v>0</v>
      </c>
      <c r="AR263" s="11" t="s">
        <v>140</v>
      </c>
      <c r="AT263" s="11" t="s">
        <v>76</v>
      </c>
      <c r="AU263" s="11" t="s">
        <v>81</v>
      </c>
      <c r="AY263" s="11" t="s">
        <v>75</v>
      </c>
      <c r="BE263" s="97">
        <f t="shared" si="57"/>
        <v>0</v>
      </c>
      <c r="BF263" s="97">
        <f t="shared" si="58"/>
        <v>0</v>
      </c>
      <c r="BG263" s="97">
        <f t="shared" si="59"/>
        <v>0</v>
      </c>
      <c r="BH263" s="97">
        <f t="shared" si="60"/>
        <v>0</v>
      </c>
      <c r="BI263" s="97">
        <f t="shared" si="61"/>
        <v>0</v>
      </c>
      <c r="BJ263" s="11" t="s">
        <v>81</v>
      </c>
      <c r="BK263" s="98">
        <f t="shared" si="62"/>
        <v>0</v>
      </c>
      <c r="BL263" s="11" t="s">
        <v>140</v>
      </c>
      <c r="BM263" s="11" t="s">
        <v>610</v>
      </c>
    </row>
    <row r="264" spans="2:65" s="1" customFormat="1" ht="38.25" customHeight="1" x14ac:dyDescent="0.3">
      <c r="B264" s="88"/>
      <c r="C264" s="89" t="s">
        <v>611</v>
      </c>
      <c r="D264" s="89" t="s">
        <v>76</v>
      </c>
      <c r="E264" s="90" t="s">
        <v>612</v>
      </c>
      <c r="F264" s="153" t="s">
        <v>613</v>
      </c>
      <c r="G264" s="153"/>
      <c r="H264" s="153"/>
      <c r="I264" s="153"/>
      <c r="J264" s="91" t="s">
        <v>151</v>
      </c>
      <c r="K264" s="92">
        <v>2</v>
      </c>
      <c r="L264" s="150"/>
      <c r="M264" s="150"/>
      <c r="N264" s="150"/>
      <c r="O264" s="150"/>
      <c r="P264" s="150"/>
      <c r="Q264" s="150"/>
      <c r="R264" s="93"/>
      <c r="T264" s="94" t="s">
        <v>1</v>
      </c>
      <c r="U264" s="27" t="s">
        <v>25</v>
      </c>
      <c r="V264" s="95">
        <v>0.65232999999999997</v>
      </c>
      <c r="W264" s="95">
        <f t="shared" si="54"/>
        <v>1.3046599999999999</v>
      </c>
      <c r="X264" s="95">
        <v>2.0000000000000002E-5</v>
      </c>
      <c r="Y264" s="95">
        <f t="shared" si="55"/>
        <v>4.0000000000000003E-5</v>
      </c>
      <c r="Z264" s="95">
        <v>0</v>
      </c>
      <c r="AA264" s="96">
        <f t="shared" si="56"/>
        <v>0</v>
      </c>
      <c r="AR264" s="11" t="s">
        <v>140</v>
      </c>
      <c r="AT264" s="11" t="s">
        <v>76</v>
      </c>
      <c r="AU264" s="11" t="s">
        <v>81</v>
      </c>
      <c r="AY264" s="11" t="s">
        <v>75</v>
      </c>
      <c r="BE264" s="97">
        <f t="shared" si="57"/>
        <v>0</v>
      </c>
      <c r="BF264" s="97">
        <f t="shared" si="58"/>
        <v>0</v>
      </c>
      <c r="BG264" s="97">
        <f t="shared" si="59"/>
        <v>0</v>
      </c>
      <c r="BH264" s="97">
        <f t="shared" si="60"/>
        <v>0</v>
      </c>
      <c r="BI264" s="97">
        <f t="shared" si="61"/>
        <v>0</v>
      </c>
      <c r="BJ264" s="11" t="s">
        <v>81</v>
      </c>
      <c r="BK264" s="98">
        <f t="shared" si="62"/>
        <v>0</v>
      </c>
      <c r="BL264" s="11" t="s">
        <v>140</v>
      </c>
      <c r="BM264" s="11" t="s">
        <v>614</v>
      </c>
    </row>
    <row r="265" spans="2:65" s="1" customFormat="1" ht="38.25" customHeight="1" x14ac:dyDescent="0.3">
      <c r="B265" s="88"/>
      <c r="C265" s="99" t="s">
        <v>615</v>
      </c>
      <c r="D265" s="99" t="s">
        <v>96</v>
      </c>
      <c r="E265" s="100" t="s">
        <v>616</v>
      </c>
      <c r="F265" s="154" t="s">
        <v>617</v>
      </c>
      <c r="G265" s="154"/>
      <c r="H265" s="154"/>
      <c r="I265" s="154"/>
      <c r="J265" s="101" t="s">
        <v>151</v>
      </c>
      <c r="K265" s="102">
        <v>3</v>
      </c>
      <c r="L265" s="149"/>
      <c r="M265" s="149"/>
      <c r="N265" s="149"/>
      <c r="O265" s="150"/>
      <c r="P265" s="150"/>
      <c r="Q265" s="150"/>
      <c r="R265" s="93"/>
      <c r="T265" s="94" t="s">
        <v>1</v>
      </c>
      <c r="U265" s="27" t="s">
        <v>25</v>
      </c>
      <c r="V265" s="95">
        <v>0</v>
      </c>
      <c r="W265" s="95">
        <f t="shared" si="54"/>
        <v>0</v>
      </c>
      <c r="X265" s="95">
        <v>2.7220000000000001E-2</v>
      </c>
      <c r="Y265" s="95">
        <f t="shared" si="55"/>
        <v>8.166000000000001E-2</v>
      </c>
      <c r="Z265" s="95">
        <v>0</v>
      </c>
      <c r="AA265" s="96">
        <f t="shared" si="56"/>
        <v>0</v>
      </c>
      <c r="AR265" s="11" t="s">
        <v>203</v>
      </c>
      <c r="AT265" s="11" t="s">
        <v>96</v>
      </c>
      <c r="AU265" s="11" t="s">
        <v>81</v>
      </c>
      <c r="AY265" s="11" t="s">
        <v>75</v>
      </c>
      <c r="BE265" s="97">
        <f t="shared" si="57"/>
        <v>0</v>
      </c>
      <c r="BF265" s="97">
        <f t="shared" si="58"/>
        <v>0</v>
      </c>
      <c r="BG265" s="97">
        <f t="shared" si="59"/>
        <v>0</v>
      </c>
      <c r="BH265" s="97">
        <f t="shared" si="60"/>
        <v>0</v>
      </c>
      <c r="BI265" s="97">
        <f t="shared" si="61"/>
        <v>0</v>
      </c>
      <c r="BJ265" s="11" t="s">
        <v>81</v>
      </c>
      <c r="BK265" s="98">
        <f t="shared" si="62"/>
        <v>0</v>
      </c>
      <c r="BL265" s="11" t="s">
        <v>140</v>
      </c>
      <c r="BM265" s="11" t="s">
        <v>618</v>
      </c>
    </row>
    <row r="266" spans="2:65" s="1" customFormat="1" ht="38.25" customHeight="1" x14ac:dyDescent="0.3">
      <c r="B266" s="88"/>
      <c r="C266" s="99" t="s">
        <v>619</v>
      </c>
      <c r="D266" s="99" t="s">
        <v>96</v>
      </c>
      <c r="E266" s="100" t="s">
        <v>620</v>
      </c>
      <c r="F266" s="154" t="s">
        <v>621</v>
      </c>
      <c r="G266" s="154"/>
      <c r="H266" s="154"/>
      <c r="I266" s="154"/>
      <c r="J266" s="101" t="s">
        <v>151</v>
      </c>
      <c r="K266" s="102">
        <v>2</v>
      </c>
      <c r="L266" s="149"/>
      <c r="M266" s="149"/>
      <c r="N266" s="149"/>
      <c r="O266" s="150"/>
      <c r="P266" s="150"/>
      <c r="Q266" s="150"/>
      <c r="R266" s="93"/>
      <c r="T266" s="94" t="s">
        <v>1</v>
      </c>
      <c r="U266" s="27" t="s">
        <v>25</v>
      </c>
      <c r="V266" s="95">
        <v>0</v>
      </c>
      <c r="W266" s="95">
        <f t="shared" si="54"/>
        <v>0</v>
      </c>
      <c r="X266" s="95">
        <v>2.5229999999999999E-2</v>
      </c>
      <c r="Y266" s="95">
        <f t="shared" si="55"/>
        <v>5.0459999999999998E-2</v>
      </c>
      <c r="Z266" s="95">
        <v>0</v>
      </c>
      <c r="AA266" s="96">
        <f t="shared" si="56"/>
        <v>0</v>
      </c>
      <c r="AR266" s="11" t="s">
        <v>203</v>
      </c>
      <c r="AT266" s="11" t="s">
        <v>96</v>
      </c>
      <c r="AU266" s="11" t="s">
        <v>81</v>
      </c>
      <c r="AY266" s="11" t="s">
        <v>75</v>
      </c>
      <c r="BE266" s="97">
        <f t="shared" si="57"/>
        <v>0</v>
      </c>
      <c r="BF266" s="97">
        <f t="shared" si="58"/>
        <v>0</v>
      </c>
      <c r="BG266" s="97">
        <f t="shared" si="59"/>
        <v>0</v>
      </c>
      <c r="BH266" s="97">
        <f t="shared" si="60"/>
        <v>0</v>
      </c>
      <c r="BI266" s="97">
        <f t="shared" si="61"/>
        <v>0</v>
      </c>
      <c r="BJ266" s="11" t="s">
        <v>81</v>
      </c>
      <c r="BK266" s="98">
        <f t="shared" si="62"/>
        <v>0</v>
      </c>
      <c r="BL266" s="11" t="s">
        <v>140</v>
      </c>
      <c r="BM266" s="11" t="s">
        <v>622</v>
      </c>
    </row>
    <row r="267" spans="2:65" s="1" customFormat="1" ht="38.25" customHeight="1" x14ac:dyDescent="0.3">
      <c r="B267" s="88"/>
      <c r="C267" s="99" t="s">
        <v>623</v>
      </c>
      <c r="D267" s="99" t="s">
        <v>96</v>
      </c>
      <c r="E267" s="100" t="s">
        <v>624</v>
      </c>
      <c r="F267" s="154" t="s">
        <v>625</v>
      </c>
      <c r="G267" s="154"/>
      <c r="H267" s="154"/>
      <c r="I267" s="154"/>
      <c r="J267" s="101" t="s">
        <v>151</v>
      </c>
      <c r="K267" s="102">
        <v>2</v>
      </c>
      <c r="L267" s="149"/>
      <c r="M267" s="149"/>
      <c r="N267" s="149"/>
      <c r="O267" s="150"/>
      <c r="P267" s="150"/>
      <c r="Q267" s="150"/>
      <c r="R267" s="93"/>
      <c r="T267" s="94" t="s">
        <v>1</v>
      </c>
      <c r="U267" s="27" t="s">
        <v>25</v>
      </c>
      <c r="V267" s="95">
        <v>0</v>
      </c>
      <c r="W267" s="95">
        <f t="shared" si="54"/>
        <v>0</v>
      </c>
      <c r="X267" s="95">
        <v>3.1539999999999999E-2</v>
      </c>
      <c r="Y267" s="95">
        <f t="shared" si="55"/>
        <v>6.3079999999999997E-2</v>
      </c>
      <c r="Z267" s="95">
        <v>0</v>
      </c>
      <c r="AA267" s="96">
        <f t="shared" si="56"/>
        <v>0</v>
      </c>
      <c r="AR267" s="11" t="s">
        <v>203</v>
      </c>
      <c r="AT267" s="11" t="s">
        <v>96</v>
      </c>
      <c r="AU267" s="11" t="s">
        <v>81</v>
      </c>
      <c r="AY267" s="11" t="s">
        <v>75</v>
      </c>
      <c r="BE267" s="97">
        <f t="shared" si="57"/>
        <v>0</v>
      </c>
      <c r="BF267" s="97">
        <f t="shared" si="58"/>
        <v>0</v>
      </c>
      <c r="BG267" s="97">
        <f t="shared" si="59"/>
        <v>0</v>
      </c>
      <c r="BH267" s="97">
        <f t="shared" si="60"/>
        <v>0</v>
      </c>
      <c r="BI267" s="97">
        <f t="shared" si="61"/>
        <v>0</v>
      </c>
      <c r="BJ267" s="11" t="s">
        <v>81</v>
      </c>
      <c r="BK267" s="98">
        <f t="shared" si="62"/>
        <v>0</v>
      </c>
      <c r="BL267" s="11" t="s">
        <v>140</v>
      </c>
      <c r="BM267" s="11" t="s">
        <v>626</v>
      </c>
    </row>
    <row r="268" spans="2:65" s="1" customFormat="1" ht="38.25" customHeight="1" x14ac:dyDescent="0.3">
      <c r="B268" s="88"/>
      <c r="C268" s="99" t="s">
        <v>627</v>
      </c>
      <c r="D268" s="99" t="s">
        <v>96</v>
      </c>
      <c r="E268" s="100" t="s">
        <v>628</v>
      </c>
      <c r="F268" s="154" t="s">
        <v>629</v>
      </c>
      <c r="G268" s="154"/>
      <c r="H268" s="154"/>
      <c r="I268" s="154"/>
      <c r="J268" s="101" t="s">
        <v>151</v>
      </c>
      <c r="K268" s="102">
        <v>1</v>
      </c>
      <c r="L268" s="149"/>
      <c r="M268" s="149"/>
      <c r="N268" s="149"/>
      <c r="O268" s="150"/>
      <c r="P268" s="150"/>
      <c r="Q268" s="150"/>
      <c r="R268" s="93"/>
      <c r="T268" s="94" t="s">
        <v>1</v>
      </c>
      <c r="U268" s="27" t="s">
        <v>25</v>
      </c>
      <c r="V268" s="95">
        <v>0</v>
      </c>
      <c r="W268" s="95">
        <f t="shared" si="54"/>
        <v>0</v>
      </c>
      <c r="X268" s="95">
        <v>3.7839999999999999E-2</v>
      </c>
      <c r="Y268" s="95">
        <f t="shared" si="55"/>
        <v>3.7839999999999999E-2</v>
      </c>
      <c r="Z268" s="95">
        <v>0</v>
      </c>
      <c r="AA268" s="96">
        <f t="shared" si="56"/>
        <v>0</v>
      </c>
      <c r="AR268" s="11" t="s">
        <v>203</v>
      </c>
      <c r="AT268" s="11" t="s">
        <v>96</v>
      </c>
      <c r="AU268" s="11" t="s">
        <v>81</v>
      </c>
      <c r="AY268" s="11" t="s">
        <v>75</v>
      </c>
      <c r="BE268" s="97">
        <f t="shared" si="57"/>
        <v>0</v>
      </c>
      <c r="BF268" s="97">
        <f t="shared" si="58"/>
        <v>0</v>
      </c>
      <c r="BG268" s="97">
        <f t="shared" si="59"/>
        <v>0</v>
      </c>
      <c r="BH268" s="97">
        <f t="shared" si="60"/>
        <v>0</v>
      </c>
      <c r="BI268" s="97">
        <f t="shared" si="61"/>
        <v>0</v>
      </c>
      <c r="BJ268" s="11" t="s">
        <v>81</v>
      </c>
      <c r="BK268" s="98">
        <f t="shared" si="62"/>
        <v>0</v>
      </c>
      <c r="BL268" s="11" t="s">
        <v>140</v>
      </c>
      <c r="BM268" s="11" t="s">
        <v>630</v>
      </c>
    </row>
    <row r="269" spans="2:65" s="1" customFormat="1" ht="38.25" customHeight="1" x14ac:dyDescent="0.3">
      <c r="B269" s="88"/>
      <c r="C269" s="99" t="s">
        <v>631</v>
      </c>
      <c r="D269" s="99" t="s">
        <v>96</v>
      </c>
      <c r="E269" s="100" t="s">
        <v>632</v>
      </c>
      <c r="F269" s="154" t="s">
        <v>633</v>
      </c>
      <c r="G269" s="154"/>
      <c r="H269" s="154"/>
      <c r="I269" s="154"/>
      <c r="J269" s="101" t="s">
        <v>151</v>
      </c>
      <c r="K269" s="102">
        <v>4</v>
      </c>
      <c r="L269" s="149"/>
      <c r="M269" s="149"/>
      <c r="N269" s="149"/>
      <c r="O269" s="150"/>
      <c r="P269" s="150"/>
      <c r="Q269" s="150"/>
      <c r="R269" s="93"/>
      <c r="T269" s="94" t="s">
        <v>1</v>
      </c>
      <c r="U269" s="27" t="s">
        <v>25</v>
      </c>
      <c r="V269" s="95">
        <v>0</v>
      </c>
      <c r="W269" s="95">
        <f t="shared" si="54"/>
        <v>0</v>
      </c>
      <c r="X269" s="95">
        <v>4.4150000000000002E-2</v>
      </c>
      <c r="Y269" s="95">
        <f t="shared" si="55"/>
        <v>0.17660000000000001</v>
      </c>
      <c r="Z269" s="95">
        <v>0</v>
      </c>
      <c r="AA269" s="96">
        <f t="shared" si="56"/>
        <v>0</v>
      </c>
      <c r="AR269" s="11" t="s">
        <v>203</v>
      </c>
      <c r="AT269" s="11" t="s">
        <v>96</v>
      </c>
      <c r="AU269" s="11" t="s">
        <v>81</v>
      </c>
      <c r="AY269" s="11" t="s">
        <v>75</v>
      </c>
      <c r="BE269" s="97">
        <f t="shared" si="57"/>
        <v>0</v>
      </c>
      <c r="BF269" s="97">
        <f t="shared" si="58"/>
        <v>0</v>
      </c>
      <c r="BG269" s="97">
        <f t="shared" si="59"/>
        <v>0</v>
      </c>
      <c r="BH269" s="97">
        <f t="shared" si="60"/>
        <v>0</v>
      </c>
      <c r="BI269" s="97">
        <f t="shared" si="61"/>
        <v>0</v>
      </c>
      <c r="BJ269" s="11" t="s">
        <v>81</v>
      </c>
      <c r="BK269" s="98">
        <f t="shared" si="62"/>
        <v>0</v>
      </c>
      <c r="BL269" s="11" t="s">
        <v>140</v>
      </c>
      <c r="BM269" s="11" t="s">
        <v>634</v>
      </c>
    </row>
    <row r="270" spans="2:65" s="1" customFormat="1" ht="38.25" customHeight="1" x14ac:dyDescent="0.3">
      <c r="B270" s="88"/>
      <c r="C270" s="99" t="s">
        <v>635</v>
      </c>
      <c r="D270" s="99" t="s">
        <v>96</v>
      </c>
      <c r="E270" s="100" t="s">
        <v>636</v>
      </c>
      <c r="F270" s="154" t="s">
        <v>637</v>
      </c>
      <c r="G270" s="154"/>
      <c r="H270" s="154"/>
      <c r="I270" s="154"/>
      <c r="J270" s="101" t="s">
        <v>151</v>
      </c>
      <c r="K270" s="102">
        <v>1</v>
      </c>
      <c r="L270" s="149"/>
      <c r="M270" s="149"/>
      <c r="N270" s="149"/>
      <c r="O270" s="150"/>
      <c r="P270" s="150"/>
      <c r="Q270" s="150"/>
      <c r="R270" s="93"/>
      <c r="T270" s="94" t="s">
        <v>1</v>
      </c>
      <c r="U270" s="27" t="s">
        <v>25</v>
      </c>
      <c r="V270" s="95">
        <v>0</v>
      </c>
      <c r="W270" s="95">
        <f t="shared" si="54"/>
        <v>0</v>
      </c>
      <c r="X270" s="95">
        <v>5.0459999999999998E-2</v>
      </c>
      <c r="Y270" s="95">
        <f t="shared" si="55"/>
        <v>5.0459999999999998E-2</v>
      </c>
      <c r="Z270" s="95">
        <v>0</v>
      </c>
      <c r="AA270" s="96">
        <f t="shared" si="56"/>
        <v>0</v>
      </c>
      <c r="AR270" s="11" t="s">
        <v>203</v>
      </c>
      <c r="AT270" s="11" t="s">
        <v>96</v>
      </c>
      <c r="AU270" s="11" t="s">
        <v>81</v>
      </c>
      <c r="AY270" s="11" t="s">
        <v>75</v>
      </c>
      <c r="BE270" s="97">
        <f t="shared" si="57"/>
        <v>0</v>
      </c>
      <c r="BF270" s="97">
        <f t="shared" si="58"/>
        <v>0</v>
      </c>
      <c r="BG270" s="97">
        <f t="shared" si="59"/>
        <v>0</v>
      </c>
      <c r="BH270" s="97">
        <f t="shared" si="60"/>
        <v>0</v>
      </c>
      <c r="BI270" s="97">
        <f t="shared" si="61"/>
        <v>0</v>
      </c>
      <c r="BJ270" s="11" t="s">
        <v>81</v>
      </c>
      <c r="BK270" s="98">
        <f t="shared" si="62"/>
        <v>0</v>
      </c>
      <c r="BL270" s="11" t="s">
        <v>140</v>
      </c>
      <c r="BM270" s="11" t="s">
        <v>638</v>
      </c>
    </row>
    <row r="271" spans="2:65" s="1" customFormat="1" ht="38.25" customHeight="1" x14ac:dyDescent="0.3">
      <c r="B271" s="88"/>
      <c r="C271" s="99" t="s">
        <v>639</v>
      </c>
      <c r="D271" s="99" t="s">
        <v>96</v>
      </c>
      <c r="E271" s="100" t="s">
        <v>640</v>
      </c>
      <c r="F271" s="154" t="s">
        <v>641</v>
      </c>
      <c r="G271" s="154"/>
      <c r="H271" s="154"/>
      <c r="I271" s="154"/>
      <c r="J271" s="101" t="s">
        <v>151</v>
      </c>
      <c r="K271" s="102">
        <v>1</v>
      </c>
      <c r="L271" s="149"/>
      <c r="M271" s="149"/>
      <c r="N271" s="149"/>
      <c r="O271" s="150"/>
      <c r="P271" s="150"/>
      <c r="Q271" s="150"/>
      <c r="R271" s="93"/>
      <c r="T271" s="94" t="s">
        <v>1</v>
      </c>
      <c r="U271" s="27" t="s">
        <v>25</v>
      </c>
      <c r="V271" s="95">
        <v>0</v>
      </c>
      <c r="W271" s="95">
        <f t="shared" si="54"/>
        <v>0</v>
      </c>
      <c r="X271" s="95">
        <v>4.9270000000000001E-2</v>
      </c>
      <c r="Y271" s="95">
        <f t="shared" si="55"/>
        <v>4.9270000000000001E-2</v>
      </c>
      <c r="Z271" s="95">
        <v>0</v>
      </c>
      <c r="AA271" s="96">
        <f t="shared" si="56"/>
        <v>0</v>
      </c>
      <c r="AR271" s="11" t="s">
        <v>203</v>
      </c>
      <c r="AT271" s="11" t="s">
        <v>96</v>
      </c>
      <c r="AU271" s="11" t="s">
        <v>81</v>
      </c>
      <c r="AY271" s="11" t="s">
        <v>75</v>
      </c>
      <c r="BE271" s="97">
        <f t="shared" si="57"/>
        <v>0</v>
      </c>
      <c r="BF271" s="97">
        <f t="shared" si="58"/>
        <v>0</v>
      </c>
      <c r="BG271" s="97">
        <f t="shared" si="59"/>
        <v>0</v>
      </c>
      <c r="BH271" s="97">
        <f t="shared" si="60"/>
        <v>0</v>
      </c>
      <c r="BI271" s="97">
        <f t="shared" si="61"/>
        <v>0</v>
      </c>
      <c r="BJ271" s="11" t="s">
        <v>81</v>
      </c>
      <c r="BK271" s="98">
        <f t="shared" si="62"/>
        <v>0</v>
      </c>
      <c r="BL271" s="11" t="s">
        <v>140</v>
      </c>
      <c r="BM271" s="11" t="s">
        <v>642</v>
      </c>
    </row>
    <row r="272" spans="2:65" s="1" customFormat="1" ht="38.25" customHeight="1" x14ac:dyDescent="0.3">
      <c r="B272" s="88"/>
      <c r="C272" s="99" t="s">
        <v>643</v>
      </c>
      <c r="D272" s="99" t="s">
        <v>96</v>
      </c>
      <c r="E272" s="100" t="s">
        <v>644</v>
      </c>
      <c r="F272" s="154" t="s">
        <v>645</v>
      </c>
      <c r="G272" s="154"/>
      <c r="H272" s="154"/>
      <c r="I272" s="154"/>
      <c r="J272" s="101" t="s">
        <v>151</v>
      </c>
      <c r="K272" s="102">
        <v>2</v>
      </c>
      <c r="L272" s="149"/>
      <c r="M272" s="149"/>
      <c r="N272" s="149"/>
      <c r="O272" s="150"/>
      <c r="P272" s="150"/>
      <c r="Q272" s="150"/>
      <c r="R272" s="93"/>
      <c r="T272" s="94" t="s">
        <v>1</v>
      </c>
      <c r="U272" s="27" t="s">
        <v>25</v>
      </c>
      <c r="V272" s="95">
        <v>0</v>
      </c>
      <c r="W272" s="95">
        <f t="shared" si="54"/>
        <v>0</v>
      </c>
      <c r="X272" s="95">
        <v>7.2599999999999998E-2</v>
      </c>
      <c r="Y272" s="95">
        <f t="shared" si="55"/>
        <v>0.1452</v>
      </c>
      <c r="Z272" s="95">
        <v>0</v>
      </c>
      <c r="AA272" s="96">
        <f t="shared" si="56"/>
        <v>0</v>
      </c>
      <c r="AR272" s="11" t="s">
        <v>203</v>
      </c>
      <c r="AT272" s="11" t="s">
        <v>96</v>
      </c>
      <c r="AU272" s="11" t="s">
        <v>81</v>
      </c>
      <c r="AY272" s="11" t="s">
        <v>75</v>
      </c>
      <c r="BE272" s="97">
        <f t="shared" si="57"/>
        <v>0</v>
      </c>
      <c r="BF272" s="97">
        <f t="shared" si="58"/>
        <v>0</v>
      </c>
      <c r="BG272" s="97">
        <f t="shared" si="59"/>
        <v>0</v>
      </c>
      <c r="BH272" s="97">
        <f t="shared" si="60"/>
        <v>0</v>
      </c>
      <c r="BI272" s="97">
        <f t="shared" si="61"/>
        <v>0</v>
      </c>
      <c r="BJ272" s="11" t="s">
        <v>81</v>
      </c>
      <c r="BK272" s="98">
        <f t="shared" si="62"/>
        <v>0</v>
      </c>
      <c r="BL272" s="11" t="s">
        <v>140</v>
      </c>
      <c r="BM272" s="11" t="s">
        <v>646</v>
      </c>
    </row>
    <row r="273" spans="2:65" s="1" customFormat="1" ht="25.5" customHeight="1" x14ac:dyDescent="0.3">
      <c r="B273" s="88"/>
      <c r="C273" s="89" t="s">
        <v>647</v>
      </c>
      <c r="D273" s="89" t="s">
        <v>76</v>
      </c>
      <c r="E273" s="90" t="s">
        <v>648</v>
      </c>
      <c r="F273" s="153" t="s">
        <v>649</v>
      </c>
      <c r="G273" s="153"/>
      <c r="H273" s="153"/>
      <c r="I273" s="153"/>
      <c r="J273" s="91" t="s">
        <v>151</v>
      </c>
      <c r="K273" s="92">
        <v>4</v>
      </c>
      <c r="L273" s="150"/>
      <c r="M273" s="150"/>
      <c r="N273" s="150"/>
      <c r="O273" s="150"/>
      <c r="P273" s="150"/>
      <c r="Q273" s="150"/>
      <c r="R273" s="93"/>
      <c r="T273" s="94" t="s">
        <v>1</v>
      </c>
      <c r="U273" s="27" t="s">
        <v>25</v>
      </c>
      <c r="V273" s="95">
        <v>0.61972000000000005</v>
      </c>
      <c r="W273" s="95">
        <f t="shared" si="54"/>
        <v>2.4788800000000002</v>
      </c>
      <c r="X273" s="95">
        <v>2.0000000000000002E-5</v>
      </c>
      <c r="Y273" s="95">
        <f t="shared" si="55"/>
        <v>8.0000000000000007E-5</v>
      </c>
      <c r="Z273" s="95">
        <v>0</v>
      </c>
      <c r="AA273" s="96">
        <f t="shared" si="56"/>
        <v>0</v>
      </c>
      <c r="AR273" s="11" t="s">
        <v>140</v>
      </c>
      <c r="AT273" s="11" t="s">
        <v>76</v>
      </c>
      <c r="AU273" s="11" t="s">
        <v>81</v>
      </c>
      <c r="AY273" s="11" t="s">
        <v>75</v>
      </c>
      <c r="BE273" s="97">
        <f t="shared" si="57"/>
        <v>0</v>
      </c>
      <c r="BF273" s="97">
        <f t="shared" si="58"/>
        <v>0</v>
      </c>
      <c r="BG273" s="97">
        <f t="shared" si="59"/>
        <v>0</v>
      </c>
      <c r="BH273" s="97">
        <f t="shared" si="60"/>
        <v>0</v>
      </c>
      <c r="BI273" s="97">
        <f t="shared" si="61"/>
        <v>0</v>
      </c>
      <c r="BJ273" s="11" t="s">
        <v>81</v>
      </c>
      <c r="BK273" s="98">
        <f t="shared" si="62"/>
        <v>0</v>
      </c>
      <c r="BL273" s="11" t="s">
        <v>140</v>
      </c>
      <c r="BM273" s="11" t="s">
        <v>650</v>
      </c>
    </row>
    <row r="274" spans="2:65" s="1" customFormat="1" ht="38.25" customHeight="1" x14ac:dyDescent="0.3">
      <c r="B274" s="88"/>
      <c r="C274" s="99" t="s">
        <v>651</v>
      </c>
      <c r="D274" s="99" t="s">
        <v>96</v>
      </c>
      <c r="E274" s="100" t="s">
        <v>652</v>
      </c>
      <c r="F274" s="154" t="s">
        <v>653</v>
      </c>
      <c r="G274" s="154"/>
      <c r="H274" s="154"/>
      <c r="I274" s="154"/>
      <c r="J274" s="101" t="s">
        <v>151</v>
      </c>
      <c r="K274" s="102">
        <v>4</v>
      </c>
      <c r="L274" s="149"/>
      <c r="M274" s="149"/>
      <c r="N274" s="149"/>
      <c r="O274" s="150"/>
      <c r="P274" s="150"/>
      <c r="Q274" s="150"/>
      <c r="R274" s="93"/>
      <c r="T274" s="94" t="s">
        <v>1</v>
      </c>
      <c r="U274" s="27" t="s">
        <v>25</v>
      </c>
      <c r="V274" s="95">
        <v>0</v>
      </c>
      <c r="W274" s="95">
        <f t="shared" si="54"/>
        <v>0</v>
      </c>
      <c r="X274" s="95">
        <v>1.2999999999999999E-2</v>
      </c>
      <c r="Y274" s="95">
        <f t="shared" si="55"/>
        <v>5.1999999999999998E-2</v>
      </c>
      <c r="Z274" s="95">
        <v>0</v>
      </c>
      <c r="AA274" s="96">
        <f t="shared" si="56"/>
        <v>0</v>
      </c>
      <c r="AR274" s="11" t="s">
        <v>203</v>
      </c>
      <c r="AT274" s="11" t="s">
        <v>96</v>
      </c>
      <c r="AU274" s="11" t="s">
        <v>81</v>
      </c>
      <c r="AY274" s="11" t="s">
        <v>75</v>
      </c>
      <c r="BE274" s="97">
        <f t="shared" si="57"/>
        <v>0</v>
      </c>
      <c r="BF274" s="97">
        <f t="shared" si="58"/>
        <v>0</v>
      </c>
      <c r="BG274" s="97">
        <f t="shared" si="59"/>
        <v>0</v>
      </c>
      <c r="BH274" s="97">
        <f t="shared" si="60"/>
        <v>0</v>
      </c>
      <c r="BI274" s="97">
        <f t="shared" si="61"/>
        <v>0</v>
      </c>
      <c r="BJ274" s="11" t="s">
        <v>81</v>
      </c>
      <c r="BK274" s="98">
        <f t="shared" si="62"/>
        <v>0</v>
      </c>
      <c r="BL274" s="11" t="s">
        <v>140</v>
      </c>
      <c r="BM274" s="11" t="s">
        <v>654</v>
      </c>
    </row>
    <row r="275" spans="2:65" s="1" customFormat="1" ht="25.5" customHeight="1" x14ac:dyDescent="0.3">
      <c r="B275" s="88"/>
      <c r="C275" s="89" t="s">
        <v>655</v>
      </c>
      <c r="D275" s="89" t="s">
        <v>76</v>
      </c>
      <c r="E275" s="90" t="s">
        <v>656</v>
      </c>
      <c r="F275" s="153" t="s">
        <v>657</v>
      </c>
      <c r="G275" s="153"/>
      <c r="H275" s="153"/>
      <c r="I275" s="153"/>
      <c r="J275" s="91" t="s">
        <v>79</v>
      </c>
      <c r="K275" s="92">
        <v>55</v>
      </c>
      <c r="L275" s="150"/>
      <c r="M275" s="150"/>
      <c r="N275" s="150"/>
      <c r="O275" s="150"/>
      <c r="P275" s="150"/>
      <c r="Q275" s="150"/>
      <c r="R275" s="93"/>
      <c r="T275" s="94" t="s">
        <v>1</v>
      </c>
      <c r="U275" s="27" t="s">
        <v>25</v>
      </c>
      <c r="V275" s="95">
        <v>0</v>
      </c>
      <c r="W275" s="95">
        <f t="shared" si="54"/>
        <v>0</v>
      </c>
      <c r="X275" s="95">
        <v>0</v>
      </c>
      <c r="Y275" s="95">
        <f t="shared" si="55"/>
        <v>0</v>
      </c>
      <c r="Z275" s="95">
        <v>0</v>
      </c>
      <c r="AA275" s="96">
        <f t="shared" si="56"/>
        <v>0</v>
      </c>
      <c r="AR275" s="11" t="s">
        <v>140</v>
      </c>
      <c r="AT275" s="11" t="s">
        <v>76</v>
      </c>
      <c r="AU275" s="11" t="s">
        <v>81</v>
      </c>
      <c r="AY275" s="11" t="s">
        <v>75</v>
      </c>
      <c r="BE275" s="97">
        <f t="shared" si="57"/>
        <v>0</v>
      </c>
      <c r="BF275" s="97">
        <f t="shared" si="58"/>
        <v>0</v>
      </c>
      <c r="BG275" s="97">
        <f t="shared" si="59"/>
        <v>0</v>
      </c>
      <c r="BH275" s="97">
        <f t="shared" si="60"/>
        <v>0</v>
      </c>
      <c r="BI275" s="97">
        <f t="shared" si="61"/>
        <v>0</v>
      </c>
      <c r="BJ275" s="11" t="s">
        <v>81</v>
      </c>
      <c r="BK275" s="98">
        <f t="shared" si="62"/>
        <v>0</v>
      </c>
      <c r="BL275" s="11" t="s">
        <v>140</v>
      </c>
      <c r="BM275" s="11" t="s">
        <v>658</v>
      </c>
    </row>
    <row r="276" spans="2:65" s="1" customFormat="1" ht="38.25" customHeight="1" x14ac:dyDescent="0.3">
      <c r="B276" s="88"/>
      <c r="C276" s="89" t="s">
        <v>659</v>
      </c>
      <c r="D276" s="89" t="s">
        <v>76</v>
      </c>
      <c r="E276" s="90" t="s">
        <v>660</v>
      </c>
      <c r="F276" s="153" t="s">
        <v>661</v>
      </c>
      <c r="G276" s="153"/>
      <c r="H276" s="153"/>
      <c r="I276" s="153"/>
      <c r="J276" s="91" t="s">
        <v>79</v>
      </c>
      <c r="K276" s="92">
        <v>55</v>
      </c>
      <c r="L276" s="150"/>
      <c r="M276" s="150"/>
      <c r="N276" s="150"/>
      <c r="O276" s="150"/>
      <c r="P276" s="150"/>
      <c r="Q276" s="150"/>
      <c r="R276" s="93"/>
      <c r="T276" s="94" t="s">
        <v>1</v>
      </c>
      <c r="U276" s="27" t="s">
        <v>25</v>
      </c>
      <c r="V276" s="95">
        <v>0</v>
      </c>
      <c r="W276" s="95">
        <f t="shared" si="54"/>
        <v>0</v>
      </c>
      <c r="X276" s="95">
        <v>0</v>
      </c>
      <c r="Y276" s="95">
        <f t="shared" si="55"/>
        <v>0</v>
      </c>
      <c r="Z276" s="95">
        <v>0</v>
      </c>
      <c r="AA276" s="96">
        <f t="shared" si="56"/>
        <v>0</v>
      </c>
      <c r="AR276" s="11" t="s">
        <v>140</v>
      </c>
      <c r="AT276" s="11" t="s">
        <v>76</v>
      </c>
      <c r="AU276" s="11" t="s">
        <v>81</v>
      </c>
      <c r="AY276" s="11" t="s">
        <v>75</v>
      </c>
      <c r="BE276" s="97">
        <f t="shared" si="57"/>
        <v>0</v>
      </c>
      <c r="BF276" s="97">
        <f t="shared" si="58"/>
        <v>0</v>
      </c>
      <c r="BG276" s="97">
        <f t="shared" si="59"/>
        <v>0</v>
      </c>
      <c r="BH276" s="97">
        <f t="shared" si="60"/>
        <v>0</v>
      </c>
      <c r="BI276" s="97">
        <f t="shared" si="61"/>
        <v>0</v>
      </c>
      <c r="BJ276" s="11" t="s">
        <v>81</v>
      </c>
      <c r="BK276" s="98">
        <f t="shared" si="62"/>
        <v>0</v>
      </c>
      <c r="BL276" s="11" t="s">
        <v>140</v>
      </c>
      <c r="BM276" s="11" t="s">
        <v>662</v>
      </c>
    </row>
    <row r="277" spans="2:65" s="1" customFormat="1" ht="25.5" customHeight="1" x14ac:dyDescent="0.3">
      <c r="B277" s="88"/>
      <c r="C277" s="89" t="s">
        <v>663</v>
      </c>
      <c r="D277" s="89" t="s">
        <v>76</v>
      </c>
      <c r="E277" s="90" t="s">
        <v>664</v>
      </c>
      <c r="F277" s="153" t="s">
        <v>665</v>
      </c>
      <c r="G277" s="153"/>
      <c r="H277" s="153"/>
      <c r="I277" s="153"/>
      <c r="J277" s="91" t="s">
        <v>151</v>
      </c>
      <c r="K277" s="92">
        <v>65</v>
      </c>
      <c r="L277" s="150"/>
      <c r="M277" s="150"/>
      <c r="N277" s="150"/>
      <c r="O277" s="150"/>
      <c r="P277" s="150"/>
      <c r="Q277" s="150"/>
      <c r="R277" s="93"/>
      <c r="T277" s="94" t="s">
        <v>1</v>
      </c>
      <c r="U277" s="27" t="s">
        <v>25</v>
      </c>
      <c r="V277" s="95">
        <v>0</v>
      </c>
      <c r="W277" s="95">
        <f t="shared" si="54"/>
        <v>0</v>
      </c>
      <c r="X277" s="95">
        <v>0</v>
      </c>
      <c r="Y277" s="95">
        <f t="shared" si="55"/>
        <v>0</v>
      </c>
      <c r="Z277" s="95">
        <v>0</v>
      </c>
      <c r="AA277" s="96">
        <f t="shared" si="56"/>
        <v>0</v>
      </c>
      <c r="AR277" s="11" t="s">
        <v>140</v>
      </c>
      <c r="AT277" s="11" t="s">
        <v>76</v>
      </c>
      <c r="AU277" s="11" t="s">
        <v>81</v>
      </c>
      <c r="AY277" s="11" t="s">
        <v>75</v>
      </c>
      <c r="BE277" s="97">
        <f t="shared" si="57"/>
        <v>0</v>
      </c>
      <c r="BF277" s="97">
        <f t="shared" si="58"/>
        <v>0</v>
      </c>
      <c r="BG277" s="97">
        <f t="shared" si="59"/>
        <v>0</v>
      </c>
      <c r="BH277" s="97">
        <f t="shared" si="60"/>
        <v>0</v>
      </c>
      <c r="BI277" s="97">
        <f t="shared" si="61"/>
        <v>0</v>
      </c>
      <c r="BJ277" s="11" t="s">
        <v>81</v>
      </c>
      <c r="BK277" s="98">
        <f t="shared" si="62"/>
        <v>0</v>
      </c>
      <c r="BL277" s="11" t="s">
        <v>140</v>
      </c>
      <c r="BM277" s="11" t="s">
        <v>666</v>
      </c>
    </row>
    <row r="278" spans="2:65" s="1" customFormat="1" ht="38.25" customHeight="1" x14ac:dyDescent="0.3">
      <c r="B278" s="88"/>
      <c r="C278" s="89" t="s">
        <v>667</v>
      </c>
      <c r="D278" s="89" t="s">
        <v>76</v>
      </c>
      <c r="E278" s="90" t="s">
        <v>668</v>
      </c>
      <c r="F278" s="153" t="s">
        <v>669</v>
      </c>
      <c r="G278" s="153"/>
      <c r="H278" s="153"/>
      <c r="I278" s="153"/>
      <c r="J278" s="91" t="s">
        <v>79</v>
      </c>
      <c r="K278" s="92">
        <v>55</v>
      </c>
      <c r="L278" s="150"/>
      <c r="M278" s="150"/>
      <c r="N278" s="150"/>
      <c r="O278" s="150"/>
      <c r="P278" s="150"/>
      <c r="Q278" s="150"/>
      <c r="R278" s="93"/>
      <c r="T278" s="94" t="s">
        <v>1</v>
      </c>
      <c r="U278" s="27" t="s">
        <v>25</v>
      </c>
      <c r="V278" s="95">
        <v>0</v>
      </c>
      <c r="W278" s="95">
        <f t="shared" si="54"/>
        <v>0</v>
      </c>
      <c r="X278" s="95">
        <v>0</v>
      </c>
      <c r="Y278" s="95">
        <f t="shared" si="55"/>
        <v>0</v>
      </c>
      <c r="Z278" s="95">
        <v>0</v>
      </c>
      <c r="AA278" s="96">
        <f t="shared" si="56"/>
        <v>0</v>
      </c>
      <c r="AR278" s="11" t="s">
        <v>140</v>
      </c>
      <c r="AT278" s="11" t="s">
        <v>76</v>
      </c>
      <c r="AU278" s="11" t="s">
        <v>81</v>
      </c>
      <c r="AY278" s="11" t="s">
        <v>75</v>
      </c>
      <c r="BE278" s="97">
        <f t="shared" si="57"/>
        <v>0</v>
      </c>
      <c r="BF278" s="97">
        <f t="shared" si="58"/>
        <v>0</v>
      </c>
      <c r="BG278" s="97">
        <f t="shared" si="59"/>
        <v>0</v>
      </c>
      <c r="BH278" s="97">
        <f t="shared" si="60"/>
        <v>0</v>
      </c>
      <c r="BI278" s="97">
        <f t="shared" si="61"/>
        <v>0</v>
      </c>
      <c r="BJ278" s="11" t="s">
        <v>81</v>
      </c>
      <c r="BK278" s="98">
        <f t="shared" si="62"/>
        <v>0</v>
      </c>
      <c r="BL278" s="11" t="s">
        <v>140</v>
      </c>
      <c r="BM278" s="11" t="s">
        <v>670</v>
      </c>
    </row>
    <row r="279" spans="2:65" s="1" customFormat="1" ht="38.25" customHeight="1" x14ac:dyDescent="0.3">
      <c r="B279" s="88"/>
      <c r="C279" s="89" t="s">
        <v>671</v>
      </c>
      <c r="D279" s="89" t="s">
        <v>76</v>
      </c>
      <c r="E279" s="90" t="s">
        <v>672</v>
      </c>
      <c r="F279" s="153" t="s">
        <v>673</v>
      </c>
      <c r="G279" s="153"/>
      <c r="H279" s="153"/>
      <c r="I279" s="153"/>
      <c r="J279" s="91" t="s">
        <v>79</v>
      </c>
      <c r="K279" s="92">
        <v>1648</v>
      </c>
      <c r="L279" s="150"/>
      <c r="M279" s="150"/>
      <c r="N279" s="150"/>
      <c r="O279" s="150"/>
      <c r="P279" s="150"/>
      <c r="Q279" s="150"/>
      <c r="R279" s="93"/>
      <c r="T279" s="94" t="s">
        <v>1</v>
      </c>
      <c r="U279" s="27" t="s">
        <v>25</v>
      </c>
      <c r="V279" s="95">
        <v>0.24587999999999999</v>
      </c>
      <c r="W279" s="95">
        <f t="shared" si="54"/>
        <v>405.21024</v>
      </c>
      <c r="X279" s="95">
        <v>1.5100000000000001E-3</v>
      </c>
      <c r="Y279" s="95">
        <f t="shared" si="55"/>
        <v>2.48848</v>
      </c>
      <c r="Z279" s="95">
        <v>0</v>
      </c>
      <c r="AA279" s="96">
        <f t="shared" si="56"/>
        <v>0</v>
      </c>
      <c r="AR279" s="11" t="s">
        <v>140</v>
      </c>
      <c r="AT279" s="11" t="s">
        <v>76</v>
      </c>
      <c r="AU279" s="11" t="s">
        <v>81</v>
      </c>
      <c r="AY279" s="11" t="s">
        <v>75</v>
      </c>
      <c r="BE279" s="97">
        <f t="shared" si="57"/>
        <v>0</v>
      </c>
      <c r="BF279" s="97">
        <f t="shared" si="58"/>
        <v>0</v>
      </c>
      <c r="BG279" s="97">
        <f t="shared" si="59"/>
        <v>0</v>
      </c>
      <c r="BH279" s="97">
        <f t="shared" si="60"/>
        <v>0</v>
      </c>
      <c r="BI279" s="97">
        <f t="shared" si="61"/>
        <v>0</v>
      </c>
      <c r="BJ279" s="11" t="s">
        <v>81</v>
      </c>
      <c r="BK279" s="98">
        <f t="shared" si="62"/>
        <v>0</v>
      </c>
      <c r="BL279" s="11" t="s">
        <v>140</v>
      </c>
      <c r="BM279" s="11" t="s">
        <v>674</v>
      </c>
    </row>
    <row r="280" spans="2:65" s="1" customFormat="1" ht="38.25" customHeight="1" x14ac:dyDescent="0.3">
      <c r="B280" s="88"/>
      <c r="C280" s="99" t="s">
        <v>675</v>
      </c>
      <c r="D280" s="99" t="s">
        <v>96</v>
      </c>
      <c r="E280" s="106" t="s">
        <v>676</v>
      </c>
      <c r="F280" s="195" t="s">
        <v>855</v>
      </c>
      <c r="G280" s="154"/>
      <c r="H280" s="154"/>
      <c r="I280" s="154"/>
      <c r="J280" s="101" t="s">
        <v>677</v>
      </c>
      <c r="K280" s="102">
        <v>1</v>
      </c>
      <c r="L280" s="149"/>
      <c r="M280" s="149"/>
      <c r="N280" s="149"/>
      <c r="O280" s="150"/>
      <c r="P280" s="150"/>
      <c r="Q280" s="150"/>
      <c r="R280" s="93"/>
      <c r="T280" s="94" t="s">
        <v>1</v>
      </c>
      <c r="U280" s="27" t="s">
        <v>25</v>
      </c>
      <c r="V280" s="95">
        <v>0</v>
      </c>
      <c r="W280" s="95">
        <f t="shared" si="54"/>
        <v>0</v>
      </c>
      <c r="X280" s="95">
        <v>0</v>
      </c>
      <c r="Y280" s="95">
        <f t="shared" si="55"/>
        <v>0</v>
      </c>
      <c r="Z280" s="95">
        <v>0</v>
      </c>
      <c r="AA280" s="96">
        <f t="shared" si="56"/>
        <v>0</v>
      </c>
      <c r="AR280" s="11" t="s">
        <v>203</v>
      </c>
      <c r="AT280" s="11" t="s">
        <v>96</v>
      </c>
      <c r="AU280" s="11" t="s">
        <v>81</v>
      </c>
      <c r="AY280" s="11" t="s">
        <v>75</v>
      </c>
      <c r="BE280" s="97">
        <f t="shared" si="57"/>
        <v>0</v>
      </c>
      <c r="BF280" s="97">
        <f t="shared" si="58"/>
        <v>0</v>
      </c>
      <c r="BG280" s="97">
        <f t="shared" si="59"/>
        <v>0</v>
      </c>
      <c r="BH280" s="97">
        <f t="shared" si="60"/>
        <v>0</v>
      </c>
      <c r="BI280" s="97">
        <f t="shared" si="61"/>
        <v>0</v>
      </c>
      <c r="BJ280" s="11" t="s">
        <v>81</v>
      </c>
      <c r="BK280" s="98">
        <f t="shared" si="62"/>
        <v>0</v>
      </c>
      <c r="BL280" s="11" t="s">
        <v>140</v>
      </c>
      <c r="BM280" s="11" t="s">
        <v>678</v>
      </c>
    </row>
    <row r="281" spans="2:65" s="1" customFormat="1" ht="25.5" customHeight="1" x14ac:dyDescent="0.3">
      <c r="B281" s="88"/>
      <c r="C281" s="89" t="s">
        <v>679</v>
      </c>
      <c r="D281" s="89" t="s">
        <v>76</v>
      </c>
      <c r="E281" s="90" t="s">
        <v>680</v>
      </c>
      <c r="F281" s="153" t="s">
        <v>681</v>
      </c>
      <c r="G281" s="153"/>
      <c r="H281" s="153"/>
      <c r="I281" s="153"/>
      <c r="J281" s="91" t="s">
        <v>421</v>
      </c>
      <c r="K281" s="92">
        <v>47</v>
      </c>
      <c r="L281" s="150"/>
      <c r="M281" s="150"/>
      <c r="N281" s="150"/>
      <c r="O281" s="150"/>
      <c r="P281" s="150"/>
      <c r="Q281" s="150"/>
      <c r="R281" s="93"/>
      <c r="T281" s="94" t="s">
        <v>1</v>
      </c>
      <c r="U281" s="27" t="s">
        <v>25</v>
      </c>
      <c r="V281" s="95">
        <v>0.80991999999999997</v>
      </c>
      <c r="W281" s="95">
        <f t="shared" si="54"/>
        <v>38.066240000000001</v>
      </c>
      <c r="X281" s="95">
        <v>0</v>
      </c>
      <c r="Y281" s="95">
        <f t="shared" si="55"/>
        <v>0</v>
      </c>
      <c r="Z281" s="95">
        <v>0</v>
      </c>
      <c r="AA281" s="96">
        <f t="shared" si="56"/>
        <v>0</v>
      </c>
      <c r="AR281" s="11" t="s">
        <v>140</v>
      </c>
      <c r="AT281" s="11" t="s">
        <v>76</v>
      </c>
      <c r="AU281" s="11" t="s">
        <v>81</v>
      </c>
      <c r="AY281" s="11" t="s">
        <v>75</v>
      </c>
      <c r="BE281" s="97">
        <f t="shared" si="57"/>
        <v>0</v>
      </c>
      <c r="BF281" s="97">
        <f t="shared" si="58"/>
        <v>0</v>
      </c>
      <c r="BG281" s="97">
        <f t="shared" si="59"/>
        <v>0</v>
      </c>
      <c r="BH281" s="97">
        <f t="shared" si="60"/>
        <v>0</v>
      </c>
      <c r="BI281" s="97">
        <f t="shared" si="61"/>
        <v>0</v>
      </c>
      <c r="BJ281" s="11" t="s">
        <v>81</v>
      </c>
      <c r="BK281" s="98">
        <f t="shared" si="62"/>
        <v>0</v>
      </c>
      <c r="BL281" s="11" t="s">
        <v>140</v>
      </c>
      <c r="BM281" s="11" t="s">
        <v>682</v>
      </c>
    </row>
    <row r="282" spans="2:65" s="1" customFormat="1" ht="25.5" customHeight="1" x14ac:dyDescent="0.3">
      <c r="B282" s="88"/>
      <c r="C282" s="99" t="s">
        <v>683</v>
      </c>
      <c r="D282" s="99" t="s">
        <v>96</v>
      </c>
      <c r="E282" s="100" t="s">
        <v>684</v>
      </c>
      <c r="F282" s="154" t="s">
        <v>685</v>
      </c>
      <c r="G282" s="154"/>
      <c r="H282" s="154"/>
      <c r="I282" s="154"/>
      <c r="J282" s="101" t="s">
        <v>151</v>
      </c>
      <c r="K282" s="102">
        <v>2</v>
      </c>
      <c r="L282" s="149"/>
      <c r="M282" s="149"/>
      <c r="N282" s="149"/>
      <c r="O282" s="150"/>
      <c r="P282" s="150"/>
      <c r="Q282" s="150"/>
      <c r="R282" s="93"/>
      <c r="T282" s="94" t="s">
        <v>1</v>
      </c>
      <c r="U282" s="27" t="s">
        <v>25</v>
      </c>
      <c r="V282" s="95">
        <v>0</v>
      </c>
      <c r="W282" s="95">
        <f t="shared" si="54"/>
        <v>0</v>
      </c>
      <c r="X282" s="95">
        <v>0</v>
      </c>
      <c r="Y282" s="95">
        <f t="shared" si="55"/>
        <v>0</v>
      </c>
      <c r="Z282" s="95">
        <v>0</v>
      </c>
      <c r="AA282" s="96">
        <f t="shared" si="56"/>
        <v>0</v>
      </c>
      <c r="AR282" s="11" t="s">
        <v>203</v>
      </c>
      <c r="AT282" s="11" t="s">
        <v>96</v>
      </c>
      <c r="AU282" s="11" t="s">
        <v>81</v>
      </c>
      <c r="AY282" s="11" t="s">
        <v>75</v>
      </c>
      <c r="BE282" s="97">
        <f t="shared" si="57"/>
        <v>0</v>
      </c>
      <c r="BF282" s="97">
        <f t="shared" si="58"/>
        <v>0</v>
      </c>
      <c r="BG282" s="97">
        <f t="shared" si="59"/>
        <v>0</v>
      </c>
      <c r="BH282" s="97">
        <f t="shared" si="60"/>
        <v>0</v>
      </c>
      <c r="BI282" s="97">
        <f t="shared" si="61"/>
        <v>0</v>
      </c>
      <c r="BJ282" s="11" t="s">
        <v>81</v>
      </c>
      <c r="BK282" s="98">
        <f t="shared" si="62"/>
        <v>0</v>
      </c>
      <c r="BL282" s="11" t="s">
        <v>140</v>
      </c>
      <c r="BM282" s="11" t="s">
        <v>686</v>
      </c>
    </row>
    <row r="283" spans="2:65" s="1" customFormat="1" ht="25.5" customHeight="1" x14ac:dyDescent="0.3">
      <c r="B283" s="88"/>
      <c r="C283" s="99" t="s">
        <v>687</v>
      </c>
      <c r="D283" s="99" t="s">
        <v>96</v>
      </c>
      <c r="E283" s="100" t="s">
        <v>688</v>
      </c>
      <c r="F283" s="154" t="s">
        <v>689</v>
      </c>
      <c r="G283" s="154"/>
      <c r="H283" s="154"/>
      <c r="I283" s="154"/>
      <c r="J283" s="101" t="s">
        <v>151</v>
      </c>
      <c r="K283" s="102">
        <v>2</v>
      </c>
      <c r="L283" s="149"/>
      <c r="M283" s="149"/>
      <c r="N283" s="149"/>
      <c r="O283" s="150"/>
      <c r="P283" s="150"/>
      <c r="Q283" s="150"/>
      <c r="R283" s="93"/>
      <c r="T283" s="94" t="s">
        <v>1</v>
      </c>
      <c r="U283" s="27" t="s">
        <v>25</v>
      </c>
      <c r="V283" s="95">
        <v>0</v>
      </c>
      <c r="W283" s="95">
        <f t="shared" si="54"/>
        <v>0</v>
      </c>
      <c r="X283" s="95">
        <v>0</v>
      </c>
      <c r="Y283" s="95">
        <f t="shared" si="55"/>
        <v>0</v>
      </c>
      <c r="Z283" s="95">
        <v>0</v>
      </c>
      <c r="AA283" s="96">
        <f t="shared" si="56"/>
        <v>0</v>
      </c>
      <c r="AR283" s="11" t="s">
        <v>203</v>
      </c>
      <c r="AT283" s="11" t="s">
        <v>96</v>
      </c>
      <c r="AU283" s="11" t="s">
        <v>81</v>
      </c>
      <c r="AY283" s="11" t="s">
        <v>75</v>
      </c>
      <c r="BE283" s="97">
        <f t="shared" si="57"/>
        <v>0</v>
      </c>
      <c r="BF283" s="97">
        <f t="shared" si="58"/>
        <v>0</v>
      </c>
      <c r="BG283" s="97">
        <f t="shared" si="59"/>
        <v>0</v>
      </c>
      <c r="BH283" s="97">
        <f t="shared" si="60"/>
        <v>0</v>
      </c>
      <c r="BI283" s="97">
        <f t="shared" si="61"/>
        <v>0</v>
      </c>
      <c r="BJ283" s="11" t="s">
        <v>81</v>
      </c>
      <c r="BK283" s="98">
        <f t="shared" si="62"/>
        <v>0</v>
      </c>
      <c r="BL283" s="11" t="s">
        <v>140</v>
      </c>
      <c r="BM283" s="11" t="s">
        <v>690</v>
      </c>
    </row>
    <row r="284" spans="2:65" s="1" customFormat="1" ht="25.5" customHeight="1" x14ac:dyDescent="0.3">
      <c r="B284" s="88"/>
      <c r="C284" s="99" t="s">
        <v>691</v>
      </c>
      <c r="D284" s="99" t="s">
        <v>96</v>
      </c>
      <c r="E284" s="100" t="s">
        <v>692</v>
      </c>
      <c r="F284" s="154" t="s">
        <v>685</v>
      </c>
      <c r="G284" s="154"/>
      <c r="H284" s="154"/>
      <c r="I284" s="154"/>
      <c r="J284" s="101" t="s">
        <v>151</v>
      </c>
      <c r="K284" s="102">
        <v>2</v>
      </c>
      <c r="L284" s="149"/>
      <c r="M284" s="149"/>
      <c r="N284" s="149"/>
      <c r="O284" s="150"/>
      <c r="P284" s="150"/>
      <c r="Q284" s="150"/>
      <c r="R284" s="93"/>
      <c r="T284" s="94" t="s">
        <v>1</v>
      </c>
      <c r="U284" s="27" t="s">
        <v>25</v>
      </c>
      <c r="V284" s="95">
        <v>0</v>
      </c>
      <c r="W284" s="95">
        <f t="shared" si="54"/>
        <v>0</v>
      </c>
      <c r="X284" s="95">
        <v>0</v>
      </c>
      <c r="Y284" s="95">
        <f t="shared" si="55"/>
        <v>0</v>
      </c>
      <c r="Z284" s="95">
        <v>0</v>
      </c>
      <c r="AA284" s="96">
        <f t="shared" si="56"/>
        <v>0</v>
      </c>
      <c r="AR284" s="11" t="s">
        <v>203</v>
      </c>
      <c r="AT284" s="11" t="s">
        <v>96</v>
      </c>
      <c r="AU284" s="11" t="s">
        <v>81</v>
      </c>
      <c r="AY284" s="11" t="s">
        <v>75</v>
      </c>
      <c r="BE284" s="97">
        <f t="shared" si="57"/>
        <v>0</v>
      </c>
      <c r="BF284" s="97">
        <f t="shared" si="58"/>
        <v>0</v>
      </c>
      <c r="BG284" s="97">
        <f t="shared" si="59"/>
        <v>0</v>
      </c>
      <c r="BH284" s="97">
        <f t="shared" si="60"/>
        <v>0</v>
      </c>
      <c r="BI284" s="97">
        <f t="shared" si="61"/>
        <v>0</v>
      </c>
      <c r="BJ284" s="11" t="s">
        <v>81</v>
      </c>
      <c r="BK284" s="98">
        <f t="shared" si="62"/>
        <v>0</v>
      </c>
      <c r="BL284" s="11" t="s">
        <v>140</v>
      </c>
      <c r="BM284" s="11" t="s">
        <v>693</v>
      </c>
    </row>
    <row r="285" spans="2:65" s="1" customFormat="1" ht="25.5" customHeight="1" x14ac:dyDescent="0.3">
      <c r="B285" s="88"/>
      <c r="C285" s="99" t="s">
        <v>694</v>
      </c>
      <c r="D285" s="99" t="s">
        <v>96</v>
      </c>
      <c r="E285" s="100" t="s">
        <v>695</v>
      </c>
      <c r="F285" s="154" t="s">
        <v>689</v>
      </c>
      <c r="G285" s="154"/>
      <c r="H285" s="154"/>
      <c r="I285" s="154"/>
      <c r="J285" s="101" t="s">
        <v>151</v>
      </c>
      <c r="K285" s="102">
        <v>2</v>
      </c>
      <c r="L285" s="149"/>
      <c r="M285" s="149"/>
      <c r="N285" s="149"/>
      <c r="O285" s="150"/>
      <c r="P285" s="150"/>
      <c r="Q285" s="150"/>
      <c r="R285" s="93"/>
      <c r="T285" s="94" t="s">
        <v>1</v>
      </c>
      <c r="U285" s="27" t="s">
        <v>25</v>
      </c>
      <c r="V285" s="95">
        <v>0</v>
      </c>
      <c r="W285" s="95">
        <f t="shared" si="54"/>
        <v>0</v>
      </c>
      <c r="X285" s="95">
        <v>0</v>
      </c>
      <c r="Y285" s="95">
        <f t="shared" si="55"/>
        <v>0</v>
      </c>
      <c r="Z285" s="95">
        <v>0</v>
      </c>
      <c r="AA285" s="96">
        <f t="shared" si="56"/>
        <v>0</v>
      </c>
      <c r="AR285" s="11" t="s">
        <v>203</v>
      </c>
      <c r="AT285" s="11" t="s">
        <v>96</v>
      </c>
      <c r="AU285" s="11" t="s">
        <v>81</v>
      </c>
      <c r="AY285" s="11" t="s">
        <v>75</v>
      </c>
      <c r="BE285" s="97">
        <f t="shared" si="57"/>
        <v>0</v>
      </c>
      <c r="BF285" s="97">
        <f t="shared" si="58"/>
        <v>0</v>
      </c>
      <c r="BG285" s="97">
        <f t="shared" si="59"/>
        <v>0</v>
      </c>
      <c r="BH285" s="97">
        <f t="shared" si="60"/>
        <v>0</v>
      </c>
      <c r="BI285" s="97">
        <f t="shared" si="61"/>
        <v>0</v>
      </c>
      <c r="BJ285" s="11" t="s">
        <v>81</v>
      </c>
      <c r="BK285" s="98">
        <f t="shared" si="62"/>
        <v>0</v>
      </c>
      <c r="BL285" s="11" t="s">
        <v>140</v>
      </c>
      <c r="BM285" s="11" t="s">
        <v>696</v>
      </c>
    </row>
    <row r="286" spans="2:65" s="1" customFormat="1" ht="25.5" customHeight="1" x14ac:dyDescent="0.3">
      <c r="B286" s="88"/>
      <c r="C286" s="99" t="s">
        <v>697</v>
      </c>
      <c r="D286" s="99" t="s">
        <v>96</v>
      </c>
      <c r="E286" s="100" t="s">
        <v>698</v>
      </c>
      <c r="F286" s="154" t="s">
        <v>685</v>
      </c>
      <c r="G286" s="154"/>
      <c r="H286" s="154"/>
      <c r="I286" s="154"/>
      <c r="J286" s="101" t="s">
        <v>151</v>
      </c>
      <c r="K286" s="102">
        <v>5</v>
      </c>
      <c r="L286" s="149"/>
      <c r="M286" s="149"/>
      <c r="N286" s="149"/>
      <c r="O286" s="150"/>
      <c r="P286" s="150"/>
      <c r="Q286" s="150"/>
      <c r="R286" s="93"/>
      <c r="T286" s="94" t="s">
        <v>1</v>
      </c>
      <c r="U286" s="27" t="s">
        <v>25</v>
      </c>
      <c r="V286" s="95">
        <v>0</v>
      </c>
      <c r="W286" s="95">
        <f t="shared" si="54"/>
        <v>0</v>
      </c>
      <c r="X286" s="95">
        <v>0</v>
      </c>
      <c r="Y286" s="95">
        <f t="shared" si="55"/>
        <v>0</v>
      </c>
      <c r="Z286" s="95">
        <v>0</v>
      </c>
      <c r="AA286" s="96">
        <f t="shared" si="56"/>
        <v>0</v>
      </c>
      <c r="AR286" s="11" t="s">
        <v>203</v>
      </c>
      <c r="AT286" s="11" t="s">
        <v>96</v>
      </c>
      <c r="AU286" s="11" t="s">
        <v>81</v>
      </c>
      <c r="AY286" s="11" t="s">
        <v>75</v>
      </c>
      <c r="BE286" s="97">
        <f t="shared" si="57"/>
        <v>0</v>
      </c>
      <c r="BF286" s="97">
        <f t="shared" si="58"/>
        <v>0</v>
      </c>
      <c r="BG286" s="97">
        <f t="shared" si="59"/>
        <v>0</v>
      </c>
      <c r="BH286" s="97">
        <f t="shared" si="60"/>
        <v>0</v>
      </c>
      <c r="BI286" s="97">
        <f t="shared" si="61"/>
        <v>0</v>
      </c>
      <c r="BJ286" s="11" t="s">
        <v>81</v>
      </c>
      <c r="BK286" s="98">
        <f t="shared" si="62"/>
        <v>0</v>
      </c>
      <c r="BL286" s="11" t="s">
        <v>140</v>
      </c>
      <c r="BM286" s="11" t="s">
        <v>699</v>
      </c>
    </row>
    <row r="287" spans="2:65" s="1" customFormat="1" ht="25.5" customHeight="1" x14ac:dyDescent="0.3">
      <c r="B287" s="88"/>
      <c r="C287" s="99" t="s">
        <v>700</v>
      </c>
      <c r="D287" s="99" t="s">
        <v>96</v>
      </c>
      <c r="E287" s="100" t="s">
        <v>701</v>
      </c>
      <c r="F287" s="154" t="s">
        <v>689</v>
      </c>
      <c r="G287" s="154"/>
      <c r="H287" s="154"/>
      <c r="I287" s="154"/>
      <c r="J287" s="101" t="s">
        <v>151</v>
      </c>
      <c r="K287" s="102">
        <v>5</v>
      </c>
      <c r="L287" s="149"/>
      <c r="M287" s="149"/>
      <c r="N287" s="149"/>
      <c r="O287" s="150"/>
      <c r="P287" s="150"/>
      <c r="Q287" s="150"/>
      <c r="R287" s="93"/>
      <c r="T287" s="94" t="s">
        <v>1</v>
      </c>
      <c r="U287" s="27" t="s">
        <v>25</v>
      </c>
      <c r="V287" s="95">
        <v>0</v>
      </c>
      <c r="W287" s="95">
        <f t="shared" si="54"/>
        <v>0</v>
      </c>
      <c r="X287" s="95">
        <v>0</v>
      </c>
      <c r="Y287" s="95">
        <f t="shared" si="55"/>
        <v>0</v>
      </c>
      <c r="Z287" s="95">
        <v>0</v>
      </c>
      <c r="AA287" s="96">
        <f t="shared" si="56"/>
        <v>0</v>
      </c>
      <c r="AR287" s="11" t="s">
        <v>203</v>
      </c>
      <c r="AT287" s="11" t="s">
        <v>96</v>
      </c>
      <c r="AU287" s="11" t="s">
        <v>81</v>
      </c>
      <c r="AY287" s="11" t="s">
        <v>75</v>
      </c>
      <c r="BE287" s="97">
        <f t="shared" si="57"/>
        <v>0</v>
      </c>
      <c r="BF287" s="97">
        <f t="shared" si="58"/>
        <v>0</v>
      </c>
      <c r="BG287" s="97">
        <f t="shared" si="59"/>
        <v>0</v>
      </c>
      <c r="BH287" s="97">
        <f t="shared" si="60"/>
        <v>0</v>
      </c>
      <c r="BI287" s="97">
        <f t="shared" si="61"/>
        <v>0</v>
      </c>
      <c r="BJ287" s="11" t="s">
        <v>81</v>
      </c>
      <c r="BK287" s="98">
        <f t="shared" si="62"/>
        <v>0</v>
      </c>
      <c r="BL287" s="11" t="s">
        <v>140</v>
      </c>
      <c r="BM287" s="11" t="s">
        <v>702</v>
      </c>
    </row>
    <row r="288" spans="2:65" s="1" customFormat="1" ht="25.5" customHeight="1" x14ac:dyDescent="0.3">
      <c r="B288" s="88"/>
      <c r="C288" s="99" t="s">
        <v>703</v>
      </c>
      <c r="D288" s="99" t="s">
        <v>96</v>
      </c>
      <c r="E288" s="100" t="s">
        <v>704</v>
      </c>
      <c r="F288" s="154" t="s">
        <v>685</v>
      </c>
      <c r="G288" s="154"/>
      <c r="H288" s="154"/>
      <c r="I288" s="154"/>
      <c r="J288" s="101" t="s">
        <v>151</v>
      </c>
      <c r="K288" s="102">
        <v>2</v>
      </c>
      <c r="L288" s="149"/>
      <c r="M288" s="149"/>
      <c r="N288" s="149"/>
      <c r="O288" s="150"/>
      <c r="P288" s="150"/>
      <c r="Q288" s="150"/>
      <c r="R288" s="93"/>
      <c r="T288" s="94" t="s">
        <v>1</v>
      </c>
      <c r="U288" s="27" t="s">
        <v>25</v>
      </c>
      <c r="V288" s="95">
        <v>0</v>
      </c>
      <c r="W288" s="95">
        <f t="shared" si="54"/>
        <v>0</v>
      </c>
      <c r="X288" s="95">
        <v>0</v>
      </c>
      <c r="Y288" s="95">
        <f t="shared" si="55"/>
        <v>0</v>
      </c>
      <c r="Z288" s="95">
        <v>0</v>
      </c>
      <c r="AA288" s="96">
        <f t="shared" si="56"/>
        <v>0</v>
      </c>
      <c r="AR288" s="11" t="s">
        <v>203</v>
      </c>
      <c r="AT288" s="11" t="s">
        <v>96</v>
      </c>
      <c r="AU288" s="11" t="s">
        <v>81</v>
      </c>
      <c r="AY288" s="11" t="s">
        <v>75</v>
      </c>
      <c r="BE288" s="97">
        <f t="shared" si="57"/>
        <v>0</v>
      </c>
      <c r="BF288" s="97">
        <f t="shared" si="58"/>
        <v>0</v>
      </c>
      <c r="BG288" s="97">
        <f t="shared" si="59"/>
        <v>0</v>
      </c>
      <c r="BH288" s="97">
        <f t="shared" si="60"/>
        <v>0</v>
      </c>
      <c r="BI288" s="97">
        <f t="shared" si="61"/>
        <v>0</v>
      </c>
      <c r="BJ288" s="11" t="s">
        <v>81</v>
      </c>
      <c r="BK288" s="98">
        <f t="shared" si="62"/>
        <v>0</v>
      </c>
      <c r="BL288" s="11" t="s">
        <v>140</v>
      </c>
      <c r="BM288" s="11" t="s">
        <v>705</v>
      </c>
    </row>
    <row r="289" spans="2:65" s="1" customFormat="1" ht="25.5" customHeight="1" x14ac:dyDescent="0.3">
      <c r="B289" s="88"/>
      <c r="C289" s="99" t="s">
        <v>706</v>
      </c>
      <c r="D289" s="99" t="s">
        <v>96</v>
      </c>
      <c r="E289" s="100" t="s">
        <v>707</v>
      </c>
      <c r="F289" s="154" t="s">
        <v>689</v>
      </c>
      <c r="G289" s="154"/>
      <c r="H289" s="154"/>
      <c r="I289" s="154"/>
      <c r="J289" s="101" t="s">
        <v>151</v>
      </c>
      <c r="K289" s="102">
        <v>2</v>
      </c>
      <c r="L289" s="149"/>
      <c r="M289" s="149"/>
      <c r="N289" s="149"/>
      <c r="O289" s="150"/>
      <c r="P289" s="150"/>
      <c r="Q289" s="150"/>
      <c r="R289" s="93"/>
      <c r="T289" s="94" t="s">
        <v>1</v>
      </c>
      <c r="U289" s="27" t="s">
        <v>25</v>
      </c>
      <c r="V289" s="95">
        <v>0</v>
      </c>
      <c r="W289" s="95">
        <f t="shared" si="54"/>
        <v>0</v>
      </c>
      <c r="X289" s="95">
        <v>0</v>
      </c>
      <c r="Y289" s="95">
        <f t="shared" si="55"/>
        <v>0</v>
      </c>
      <c r="Z289" s="95">
        <v>0</v>
      </c>
      <c r="AA289" s="96">
        <f t="shared" si="56"/>
        <v>0</v>
      </c>
      <c r="AR289" s="11" t="s">
        <v>203</v>
      </c>
      <c r="AT289" s="11" t="s">
        <v>96</v>
      </c>
      <c r="AU289" s="11" t="s">
        <v>81</v>
      </c>
      <c r="AY289" s="11" t="s">
        <v>75</v>
      </c>
      <c r="BE289" s="97">
        <f t="shared" si="57"/>
        <v>0</v>
      </c>
      <c r="BF289" s="97">
        <f t="shared" si="58"/>
        <v>0</v>
      </c>
      <c r="BG289" s="97">
        <f t="shared" si="59"/>
        <v>0</v>
      </c>
      <c r="BH289" s="97">
        <f t="shared" si="60"/>
        <v>0</v>
      </c>
      <c r="BI289" s="97">
        <f t="shared" si="61"/>
        <v>0</v>
      </c>
      <c r="BJ289" s="11" t="s">
        <v>81</v>
      </c>
      <c r="BK289" s="98">
        <f t="shared" si="62"/>
        <v>0</v>
      </c>
      <c r="BL289" s="11" t="s">
        <v>140</v>
      </c>
      <c r="BM289" s="11" t="s">
        <v>708</v>
      </c>
    </row>
    <row r="290" spans="2:65" s="1" customFormat="1" ht="25.5" customHeight="1" x14ac:dyDescent="0.3">
      <c r="B290" s="88"/>
      <c r="C290" s="99" t="s">
        <v>709</v>
      </c>
      <c r="D290" s="99" t="s">
        <v>96</v>
      </c>
      <c r="E290" s="100" t="s">
        <v>710</v>
      </c>
      <c r="F290" s="154" t="s">
        <v>685</v>
      </c>
      <c r="G290" s="154"/>
      <c r="H290" s="154"/>
      <c r="I290" s="154"/>
      <c r="J290" s="101" t="s">
        <v>151</v>
      </c>
      <c r="K290" s="102">
        <v>2</v>
      </c>
      <c r="L290" s="149"/>
      <c r="M290" s="149"/>
      <c r="N290" s="149"/>
      <c r="O290" s="150"/>
      <c r="P290" s="150"/>
      <c r="Q290" s="150"/>
      <c r="R290" s="93"/>
      <c r="T290" s="94" t="s">
        <v>1</v>
      </c>
      <c r="U290" s="27" t="s">
        <v>25</v>
      </c>
      <c r="V290" s="95">
        <v>0</v>
      </c>
      <c r="W290" s="95">
        <f t="shared" si="54"/>
        <v>0</v>
      </c>
      <c r="X290" s="95">
        <v>0</v>
      </c>
      <c r="Y290" s="95">
        <f t="shared" si="55"/>
        <v>0</v>
      </c>
      <c r="Z290" s="95">
        <v>0</v>
      </c>
      <c r="AA290" s="96">
        <f t="shared" si="56"/>
        <v>0</v>
      </c>
      <c r="AR290" s="11" t="s">
        <v>203</v>
      </c>
      <c r="AT290" s="11" t="s">
        <v>96</v>
      </c>
      <c r="AU290" s="11" t="s">
        <v>81</v>
      </c>
      <c r="AY290" s="11" t="s">
        <v>75</v>
      </c>
      <c r="BE290" s="97">
        <f t="shared" si="57"/>
        <v>0</v>
      </c>
      <c r="BF290" s="97">
        <f t="shared" si="58"/>
        <v>0</v>
      </c>
      <c r="BG290" s="97">
        <f t="shared" si="59"/>
        <v>0</v>
      </c>
      <c r="BH290" s="97">
        <f t="shared" si="60"/>
        <v>0</v>
      </c>
      <c r="BI290" s="97">
        <f t="shared" si="61"/>
        <v>0</v>
      </c>
      <c r="BJ290" s="11" t="s">
        <v>81</v>
      </c>
      <c r="BK290" s="98">
        <f t="shared" si="62"/>
        <v>0</v>
      </c>
      <c r="BL290" s="11" t="s">
        <v>140</v>
      </c>
      <c r="BM290" s="11" t="s">
        <v>711</v>
      </c>
    </row>
    <row r="291" spans="2:65" s="1" customFormat="1" ht="25.5" customHeight="1" x14ac:dyDescent="0.3">
      <c r="B291" s="88"/>
      <c r="C291" s="99" t="s">
        <v>712</v>
      </c>
      <c r="D291" s="99" t="s">
        <v>96</v>
      </c>
      <c r="E291" s="100" t="s">
        <v>713</v>
      </c>
      <c r="F291" s="154" t="s">
        <v>689</v>
      </c>
      <c r="G291" s="154"/>
      <c r="H291" s="154"/>
      <c r="I291" s="154"/>
      <c r="J291" s="101" t="s">
        <v>151</v>
      </c>
      <c r="K291" s="102">
        <v>2</v>
      </c>
      <c r="L291" s="149"/>
      <c r="M291" s="149"/>
      <c r="N291" s="149"/>
      <c r="O291" s="150"/>
      <c r="P291" s="150"/>
      <c r="Q291" s="150"/>
      <c r="R291" s="93"/>
      <c r="T291" s="94" t="s">
        <v>1</v>
      </c>
      <c r="U291" s="27" t="s">
        <v>25</v>
      </c>
      <c r="V291" s="95">
        <v>0</v>
      </c>
      <c r="W291" s="95">
        <f t="shared" si="54"/>
        <v>0</v>
      </c>
      <c r="X291" s="95">
        <v>0</v>
      </c>
      <c r="Y291" s="95">
        <f t="shared" si="55"/>
        <v>0</v>
      </c>
      <c r="Z291" s="95">
        <v>0</v>
      </c>
      <c r="AA291" s="96">
        <f t="shared" si="56"/>
        <v>0</v>
      </c>
      <c r="AR291" s="11" t="s">
        <v>203</v>
      </c>
      <c r="AT291" s="11" t="s">
        <v>96</v>
      </c>
      <c r="AU291" s="11" t="s">
        <v>81</v>
      </c>
      <c r="AY291" s="11" t="s">
        <v>75</v>
      </c>
      <c r="BE291" s="97">
        <f t="shared" si="57"/>
        <v>0</v>
      </c>
      <c r="BF291" s="97">
        <f t="shared" si="58"/>
        <v>0</v>
      </c>
      <c r="BG291" s="97">
        <f t="shared" si="59"/>
        <v>0</v>
      </c>
      <c r="BH291" s="97">
        <f t="shared" si="60"/>
        <v>0</v>
      </c>
      <c r="BI291" s="97">
        <f t="shared" si="61"/>
        <v>0</v>
      </c>
      <c r="BJ291" s="11" t="s">
        <v>81</v>
      </c>
      <c r="BK291" s="98">
        <f t="shared" si="62"/>
        <v>0</v>
      </c>
      <c r="BL291" s="11" t="s">
        <v>140</v>
      </c>
      <c r="BM291" s="11" t="s">
        <v>714</v>
      </c>
    </row>
    <row r="292" spans="2:65" s="1" customFormat="1" ht="25.5" customHeight="1" x14ac:dyDescent="0.3">
      <c r="B292" s="88"/>
      <c r="C292" s="99" t="s">
        <v>715</v>
      </c>
      <c r="D292" s="99" t="s">
        <v>96</v>
      </c>
      <c r="E292" s="100" t="s">
        <v>716</v>
      </c>
      <c r="F292" s="154" t="s">
        <v>685</v>
      </c>
      <c r="G292" s="154"/>
      <c r="H292" s="154"/>
      <c r="I292" s="154"/>
      <c r="J292" s="101" t="s">
        <v>151</v>
      </c>
      <c r="K292" s="102">
        <v>4</v>
      </c>
      <c r="L292" s="149"/>
      <c r="M292" s="149"/>
      <c r="N292" s="149"/>
      <c r="O292" s="150"/>
      <c r="P292" s="150"/>
      <c r="Q292" s="150"/>
      <c r="R292" s="93"/>
      <c r="T292" s="94" t="s">
        <v>1</v>
      </c>
      <c r="U292" s="27" t="s">
        <v>25</v>
      </c>
      <c r="V292" s="95">
        <v>0</v>
      </c>
      <c r="W292" s="95">
        <f t="shared" si="54"/>
        <v>0</v>
      </c>
      <c r="X292" s="95">
        <v>0</v>
      </c>
      <c r="Y292" s="95">
        <f t="shared" si="55"/>
        <v>0</v>
      </c>
      <c r="Z292" s="95">
        <v>0</v>
      </c>
      <c r="AA292" s="96">
        <f t="shared" si="56"/>
        <v>0</v>
      </c>
      <c r="AR292" s="11" t="s">
        <v>203</v>
      </c>
      <c r="AT292" s="11" t="s">
        <v>96</v>
      </c>
      <c r="AU292" s="11" t="s">
        <v>81</v>
      </c>
      <c r="AY292" s="11" t="s">
        <v>75</v>
      </c>
      <c r="BE292" s="97">
        <f t="shared" si="57"/>
        <v>0</v>
      </c>
      <c r="BF292" s="97">
        <f t="shared" si="58"/>
        <v>0</v>
      </c>
      <c r="BG292" s="97">
        <f t="shared" si="59"/>
        <v>0</v>
      </c>
      <c r="BH292" s="97">
        <f t="shared" si="60"/>
        <v>0</v>
      </c>
      <c r="BI292" s="97">
        <f t="shared" si="61"/>
        <v>0</v>
      </c>
      <c r="BJ292" s="11" t="s">
        <v>81</v>
      </c>
      <c r="BK292" s="98">
        <f t="shared" si="62"/>
        <v>0</v>
      </c>
      <c r="BL292" s="11" t="s">
        <v>140</v>
      </c>
      <c r="BM292" s="11" t="s">
        <v>717</v>
      </c>
    </row>
    <row r="293" spans="2:65" s="1" customFormat="1" ht="25.5" customHeight="1" x14ac:dyDescent="0.3">
      <c r="B293" s="88"/>
      <c r="C293" s="99" t="s">
        <v>718</v>
      </c>
      <c r="D293" s="99" t="s">
        <v>96</v>
      </c>
      <c r="E293" s="100" t="s">
        <v>719</v>
      </c>
      <c r="F293" s="154" t="s">
        <v>689</v>
      </c>
      <c r="G293" s="154"/>
      <c r="H293" s="154"/>
      <c r="I293" s="154"/>
      <c r="J293" s="101" t="s">
        <v>151</v>
      </c>
      <c r="K293" s="102">
        <v>4</v>
      </c>
      <c r="L293" s="149"/>
      <c r="M293" s="149"/>
      <c r="N293" s="149"/>
      <c r="O293" s="150"/>
      <c r="P293" s="150"/>
      <c r="Q293" s="150"/>
      <c r="R293" s="93"/>
      <c r="T293" s="94" t="s">
        <v>1</v>
      </c>
      <c r="U293" s="27" t="s">
        <v>25</v>
      </c>
      <c r="V293" s="95">
        <v>0</v>
      </c>
      <c r="W293" s="95">
        <f t="shared" si="54"/>
        <v>0</v>
      </c>
      <c r="X293" s="95">
        <v>0</v>
      </c>
      <c r="Y293" s="95">
        <f t="shared" si="55"/>
        <v>0</v>
      </c>
      <c r="Z293" s="95">
        <v>0</v>
      </c>
      <c r="AA293" s="96">
        <f t="shared" si="56"/>
        <v>0</v>
      </c>
      <c r="AR293" s="11" t="s">
        <v>203</v>
      </c>
      <c r="AT293" s="11" t="s">
        <v>96</v>
      </c>
      <c r="AU293" s="11" t="s">
        <v>81</v>
      </c>
      <c r="AY293" s="11" t="s">
        <v>75</v>
      </c>
      <c r="BE293" s="97">
        <f t="shared" si="57"/>
        <v>0</v>
      </c>
      <c r="BF293" s="97">
        <f t="shared" si="58"/>
        <v>0</v>
      </c>
      <c r="BG293" s="97">
        <f t="shared" si="59"/>
        <v>0</v>
      </c>
      <c r="BH293" s="97">
        <f t="shared" si="60"/>
        <v>0</v>
      </c>
      <c r="BI293" s="97">
        <f t="shared" si="61"/>
        <v>0</v>
      </c>
      <c r="BJ293" s="11" t="s">
        <v>81</v>
      </c>
      <c r="BK293" s="98">
        <f t="shared" si="62"/>
        <v>0</v>
      </c>
      <c r="BL293" s="11" t="s">
        <v>140</v>
      </c>
      <c r="BM293" s="11" t="s">
        <v>720</v>
      </c>
    </row>
    <row r="294" spans="2:65" s="1" customFormat="1" ht="25.5" customHeight="1" x14ac:dyDescent="0.3">
      <c r="B294" s="88"/>
      <c r="C294" s="99" t="s">
        <v>721</v>
      </c>
      <c r="D294" s="99" t="s">
        <v>96</v>
      </c>
      <c r="E294" s="100" t="s">
        <v>722</v>
      </c>
      <c r="F294" s="154" t="s">
        <v>685</v>
      </c>
      <c r="G294" s="154"/>
      <c r="H294" s="154"/>
      <c r="I294" s="154"/>
      <c r="J294" s="101" t="s">
        <v>151</v>
      </c>
      <c r="K294" s="102">
        <v>11</v>
      </c>
      <c r="L294" s="149"/>
      <c r="M294" s="149"/>
      <c r="N294" s="149"/>
      <c r="O294" s="150"/>
      <c r="P294" s="150"/>
      <c r="Q294" s="150"/>
      <c r="R294" s="93"/>
      <c r="T294" s="94" t="s">
        <v>1</v>
      </c>
      <c r="U294" s="27" t="s">
        <v>25</v>
      </c>
      <c r="V294" s="95">
        <v>0</v>
      </c>
      <c r="W294" s="95">
        <f t="shared" ref="W294:W319" si="63">V294*K294</f>
        <v>0</v>
      </c>
      <c r="X294" s="95">
        <v>0</v>
      </c>
      <c r="Y294" s="95">
        <f t="shared" ref="Y294:Y319" si="64">X294*K294</f>
        <v>0</v>
      </c>
      <c r="Z294" s="95">
        <v>0</v>
      </c>
      <c r="AA294" s="96">
        <f t="shared" ref="AA294:AA319" si="65">Z294*K294</f>
        <v>0</v>
      </c>
      <c r="AR294" s="11" t="s">
        <v>203</v>
      </c>
      <c r="AT294" s="11" t="s">
        <v>96</v>
      </c>
      <c r="AU294" s="11" t="s">
        <v>81</v>
      </c>
      <c r="AY294" s="11" t="s">
        <v>75</v>
      </c>
      <c r="BE294" s="97">
        <f t="shared" ref="BE294:BE319" si="66">IF(U294="základná",N294,0)</f>
        <v>0</v>
      </c>
      <c r="BF294" s="97">
        <f t="shared" ref="BF294:BF319" si="67">IF(U294="znížená",N294,0)</f>
        <v>0</v>
      </c>
      <c r="BG294" s="97">
        <f t="shared" ref="BG294:BG319" si="68">IF(U294="zákl. prenesená",N294,0)</f>
        <v>0</v>
      </c>
      <c r="BH294" s="97">
        <f t="shared" ref="BH294:BH319" si="69">IF(U294="zníž. prenesená",N294,0)</f>
        <v>0</v>
      </c>
      <c r="BI294" s="97">
        <f t="shared" ref="BI294:BI319" si="70">IF(U294="nulová",N294,0)</f>
        <v>0</v>
      </c>
      <c r="BJ294" s="11" t="s">
        <v>81</v>
      </c>
      <c r="BK294" s="98">
        <f t="shared" ref="BK294:BK319" si="71">ROUND(L294*K294,3)</f>
        <v>0</v>
      </c>
      <c r="BL294" s="11" t="s">
        <v>140</v>
      </c>
      <c r="BM294" s="11" t="s">
        <v>723</v>
      </c>
    </row>
    <row r="295" spans="2:65" s="1" customFormat="1" ht="25.5" customHeight="1" x14ac:dyDescent="0.3">
      <c r="B295" s="88"/>
      <c r="C295" s="99" t="s">
        <v>724</v>
      </c>
      <c r="D295" s="99" t="s">
        <v>96</v>
      </c>
      <c r="E295" s="100" t="s">
        <v>725</v>
      </c>
      <c r="F295" s="154" t="s">
        <v>689</v>
      </c>
      <c r="G295" s="154"/>
      <c r="H295" s="154"/>
      <c r="I295" s="154"/>
      <c r="J295" s="101" t="s">
        <v>151</v>
      </c>
      <c r="K295" s="102">
        <v>11</v>
      </c>
      <c r="L295" s="149"/>
      <c r="M295" s="149"/>
      <c r="N295" s="149"/>
      <c r="O295" s="150"/>
      <c r="P295" s="150"/>
      <c r="Q295" s="150"/>
      <c r="R295" s="93"/>
      <c r="T295" s="94" t="s">
        <v>1</v>
      </c>
      <c r="U295" s="27" t="s">
        <v>25</v>
      </c>
      <c r="V295" s="95">
        <v>0</v>
      </c>
      <c r="W295" s="95">
        <f t="shared" si="63"/>
        <v>0</v>
      </c>
      <c r="X295" s="95">
        <v>0</v>
      </c>
      <c r="Y295" s="95">
        <f t="shared" si="64"/>
        <v>0</v>
      </c>
      <c r="Z295" s="95">
        <v>0</v>
      </c>
      <c r="AA295" s="96">
        <f t="shared" si="65"/>
        <v>0</v>
      </c>
      <c r="AR295" s="11" t="s">
        <v>203</v>
      </c>
      <c r="AT295" s="11" t="s">
        <v>96</v>
      </c>
      <c r="AU295" s="11" t="s">
        <v>81</v>
      </c>
      <c r="AY295" s="11" t="s">
        <v>75</v>
      </c>
      <c r="BE295" s="97">
        <f t="shared" si="66"/>
        <v>0</v>
      </c>
      <c r="BF295" s="97">
        <f t="shared" si="67"/>
        <v>0</v>
      </c>
      <c r="BG295" s="97">
        <f t="shared" si="68"/>
        <v>0</v>
      </c>
      <c r="BH295" s="97">
        <f t="shared" si="69"/>
        <v>0</v>
      </c>
      <c r="BI295" s="97">
        <f t="shared" si="70"/>
        <v>0</v>
      </c>
      <c r="BJ295" s="11" t="s">
        <v>81</v>
      </c>
      <c r="BK295" s="98">
        <f t="shared" si="71"/>
        <v>0</v>
      </c>
      <c r="BL295" s="11" t="s">
        <v>140</v>
      </c>
      <c r="BM295" s="11" t="s">
        <v>726</v>
      </c>
    </row>
    <row r="296" spans="2:65" s="1" customFormat="1" ht="25.5" customHeight="1" x14ac:dyDescent="0.3">
      <c r="B296" s="88"/>
      <c r="C296" s="99" t="s">
        <v>727</v>
      </c>
      <c r="D296" s="99" t="s">
        <v>96</v>
      </c>
      <c r="E296" s="100" t="s">
        <v>728</v>
      </c>
      <c r="F296" s="154" t="s">
        <v>685</v>
      </c>
      <c r="G296" s="154"/>
      <c r="H296" s="154"/>
      <c r="I296" s="154"/>
      <c r="J296" s="101" t="s">
        <v>151</v>
      </c>
      <c r="K296" s="102">
        <v>7</v>
      </c>
      <c r="L296" s="149"/>
      <c r="M296" s="149"/>
      <c r="N296" s="149"/>
      <c r="O296" s="150"/>
      <c r="P296" s="150"/>
      <c r="Q296" s="150"/>
      <c r="R296" s="93"/>
      <c r="T296" s="94" t="s">
        <v>1</v>
      </c>
      <c r="U296" s="27" t="s">
        <v>25</v>
      </c>
      <c r="V296" s="95">
        <v>0</v>
      </c>
      <c r="W296" s="95">
        <f t="shared" si="63"/>
        <v>0</v>
      </c>
      <c r="X296" s="95">
        <v>0</v>
      </c>
      <c r="Y296" s="95">
        <f t="shared" si="64"/>
        <v>0</v>
      </c>
      <c r="Z296" s="95">
        <v>0</v>
      </c>
      <c r="AA296" s="96">
        <f t="shared" si="65"/>
        <v>0</v>
      </c>
      <c r="AR296" s="11" t="s">
        <v>203</v>
      </c>
      <c r="AT296" s="11" t="s">
        <v>96</v>
      </c>
      <c r="AU296" s="11" t="s">
        <v>81</v>
      </c>
      <c r="AY296" s="11" t="s">
        <v>75</v>
      </c>
      <c r="BE296" s="97">
        <f t="shared" si="66"/>
        <v>0</v>
      </c>
      <c r="BF296" s="97">
        <f t="shared" si="67"/>
        <v>0</v>
      </c>
      <c r="BG296" s="97">
        <f t="shared" si="68"/>
        <v>0</v>
      </c>
      <c r="BH296" s="97">
        <f t="shared" si="69"/>
        <v>0</v>
      </c>
      <c r="BI296" s="97">
        <f t="shared" si="70"/>
        <v>0</v>
      </c>
      <c r="BJ296" s="11" t="s">
        <v>81</v>
      </c>
      <c r="BK296" s="98">
        <f t="shared" si="71"/>
        <v>0</v>
      </c>
      <c r="BL296" s="11" t="s">
        <v>140</v>
      </c>
      <c r="BM296" s="11" t="s">
        <v>729</v>
      </c>
    </row>
    <row r="297" spans="2:65" s="1" customFormat="1" ht="25.5" customHeight="1" x14ac:dyDescent="0.3">
      <c r="B297" s="88"/>
      <c r="C297" s="99" t="s">
        <v>730</v>
      </c>
      <c r="D297" s="99" t="s">
        <v>96</v>
      </c>
      <c r="E297" s="100" t="s">
        <v>731</v>
      </c>
      <c r="F297" s="154" t="s">
        <v>689</v>
      </c>
      <c r="G297" s="154"/>
      <c r="H297" s="154"/>
      <c r="I297" s="154"/>
      <c r="J297" s="101" t="s">
        <v>151</v>
      </c>
      <c r="K297" s="102">
        <v>7</v>
      </c>
      <c r="L297" s="149"/>
      <c r="M297" s="149"/>
      <c r="N297" s="149"/>
      <c r="O297" s="150"/>
      <c r="P297" s="150"/>
      <c r="Q297" s="150"/>
      <c r="R297" s="93"/>
      <c r="T297" s="94" t="s">
        <v>1</v>
      </c>
      <c r="U297" s="27" t="s">
        <v>25</v>
      </c>
      <c r="V297" s="95">
        <v>0</v>
      </c>
      <c r="W297" s="95">
        <f t="shared" si="63"/>
        <v>0</v>
      </c>
      <c r="X297" s="95">
        <v>0</v>
      </c>
      <c r="Y297" s="95">
        <f t="shared" si="64"/>
        <v>0</v>
      </c>
      <c r="Z297" s="95">
        <v>0</v>
      </c>
      <c r="AA297" s="96">
        <f t="shared" si="65"/>
        <v>0</v>
      </c>
      <c r="AR297" s="11" t="s">
        <v>203</v>
      </c>
      <c r="AT297" s="11" t="s">
        <v>96</v>
      </c>
      <c r="AU297" s="11" t="s">
        <v>81</v>
      </c>
      <c r="AY297" s="11" t="s">
        <v>75</v>
      </c>
      <c r="BE297" s="97">
        <f t="shared" si="66"/>
        <v>0</v>
      </c>
      <c r="BF297" s="97">
        <f t="shared" si="67"/>
        <v>0</v>
      </c>
      <c r="BG297" s="97">
        <f t="shared" si="68"/>
        <v>0</v>
      </c>
      <c r="BH297" s="97">
        <f t="shared" si="69"/>
        <v>0</v>
      </c>
      <c r="BI297" s="97">
        <f t="shared" si="70"/>
        <v>0</v>
      </c>
      <c r="BJ297" s="11" t="s">
        <v>81</v>
      </c>
      <c r="BK297" s="98">
        <f t="shared" si="71"/>
        <v>0</v>
      </c>
      <c r="BL297" s="11" t="s">
        <v>140</v>
      </c>
      <c r="BM297" s="11" t="s">
        <v>732</v>
      </c>
    </row>
    <row r="298" spans="2:65" s="1" customFormat="1" ht="25.5" customHeight="1" x14ac:dyDescent="0.3">
      <c r="B298" s="88"/>
      <c r="C298" s="99" t="s">
        <v>733</v>
      </c>
      <c r="D298" s="99" t="s">
        <v>96</v>
      </c>
      <c r="E298" s="100" t="s">
        <v>734</v>
      </c>
      <c r="F298" s="154" t="s">
        <v>685</v>
      </c>
      <c r="G298" s="154"/>
      <c r="H298" s="154"/>
      <c r="I298" s="154"/>
      <c r="J298" s="101" t="s">
        <v>151</v>
      </c>
      <c r="K298" s="102">
        <v>6</v>
      </c>
      <c r="L298" s="149"/>
      <c r="M298" s="149"/>
      <c r="N298" s="149"/>
      <c r="O298" s="150"/>
      <c r="P298" s="150"/>
      <c r="Q298" s="150"/>
      <c r="R298" s="93"/>
      <c r="T298" s="94" t="s">
        <v>1</v>
      </c>
      <c r="U298" s="27" t="s">
        <v>25</v>
      </c>
      <c r="V298" s="95">
        <v>0</v>
      </c>
      <c r="W298" s="95">
        <f t="shared" si="63"/>
        <v>0</v>
      </c>
      <c r="X298" s="95">
        <v>0</v>
      </c>
      <c r="Y298" s="95">
        <f t="shared" si="64"/>
        <v>0</v>
      </c>
      <c r="Z298" s="95">
        <v>0</v>
      </c>
      <c r="AA298" s="96">
        <f t="shared" si="65"/>
        <v>0</v>
      </c>
      <c r="AR298" s="11" t="s">
        <v>203</v>
      </c>
      <c r="AT298" s="11" t="s">
        <v>96</v>
      </c>
      <c r="AU298" s="11" t="s">
        <v>81</v>
      </c>
      <c r="AY298" s="11" t="s">
        <v>75</v>
      </c>
      <c r="BE298" s="97">
        <f t="shared" si="66"/>
        <v>0</v>
      </c>
      <c r="BF298" s="97">
        <f t="shared" si="67"/>
        <v>0</v>
      </c>
      <c r="BG298" s="97">
        <f t="shared" si="68"/>
        <v>0</v>
      </c>
      <c r="BH298" s="97">
        <f t="shared" si="69"/>
        <v>0</v>
      </c>
      <c r="BI298" s="97">
        <f t="shared" si="70"/>
        <v>0</v>
      </c>
      <c r="BJ298" s="11" t="s">
        <v>81</v>
      </c>
      <c r="BK298" s="98">
        <f t="shared" si="71"/>
        <v>0</v>
      </c>
      <c r="BL298" s="11" t="s">
        <v>140</v>
      </c>
      <c r="BM298" s="11" t="s">
        <v>735</v>
      </c>
    </row>
    <row r="299" spans="2:65" s="1" customFormat="1" ht="25.5" customHeight="1" x14ac:dyDescent="0.3">
      <c r="B299" s="88"/>
      <c r="C299" s="99" t="s">
        <v>736</v>
      </c>
      <c r="D299" s="99" t="s">
        <v>96</v>
      </c>
      <c r="E299" s="100" t="s">
        <v>737</v>
      </c>
      <c r="F299" s="154" t="s">
        <v>689</v>
      </c>
      <c r="G299" s="154"/>
      <c r="H299" s="154"/>
      <c r="I299" s="154"/>
      <c r="J299" s="101" t="s">
        <v>151</v>
      </c>
      <c r="K299" s="102">
        <v>6</v>
      </c>
      <c r="L299" s="149"/>
      <c r="M299" s="149"/>
      <c r="N299" s="149"/>
      <c r="O299" s="150"/>
      <c r="P299" s="150"/>
      <c r="Q299" s="150"/>
      <c r="R299" s="93"/>
      <c r="T299" s="94" t="s">
        <v>1</v>
      </c>
      <c r="U299" s="27" t="s">
        <v>25</v>
      </c>
      <c r="V299" s="95">
        <v>0</v>
      </c>
      <c r="W299" s="95">
        <f t="shared" si="63"/>
        <v>0</v>
      </c>
      <c r="X299" s="95">
        <v>0</v>
      </c>
      <c r="Y299" s="95">
        <f t="shared" si="64"/>
        <v>0</v>
      </c>
      <c r="Z299" s="95">
        <v>0</v>
      </c>
      <c r="AA299" s="96">
        <f t="shared" si="65"/>
        <v>0</v>
      </c>
      <c r="AR299" s="11" t="s">
        <v>203</v>
      </c>
      <c r="AT299" s="11" t="s">
        <v>96</v>
      </c>
      <c r="AU299" s="11" t="s">
        <v>81</v>
      </c>
      <c r="AY299" s="11" t="s">
        <v>75</v>
      </c>
      <c r="BE299" s="97">
        <f t="shared" si="66"/>
        <v>0</v>
      </c>
      <c r="BF299" s="97">
        <f t="shared" si="67"/>
        <v>0</v>
      </c>
      <c r="BG299" s="97">
        <f t="shared" si="68"/>
        <v>0</v>
      </c>
      <c r="BH299" s="97">
        <f t="shared" si="69"/>
        <v>0</v>
      </c>
      <c r="BI299" s="97">
        <f t="shared" si="70"/>
        <v>0</v>
      </c>
      <c r="BJ299" s="11" t="s">
        <v>81</v>
      </c>
      <c r="BK299" s="98">
        <f t="shared" si="71"/>
        <v>0</v>
      </c>
      <c r="BL299" s="11" t="s">
        <v>140</v>
      </c>
      <c r="BM299" s="11" t="s">
        <v>738</v>
      </c>
    </row>
    <row r="300" spans="2:65" s="1" customFormat="1" ht="25.5" customHeight="1" x14ac:dyDescent="0.3">
      <c r="B300" s="88"/>
      <c r="C300" s="99" t="s">
        <v>739</v>
      </c>
      <c r="D300" s="99" t="s">
        <v>96</v>
      </c>
      <c r="E300" s="100" t="s">
        <v>740</v>
      </c>
      <c r="F300" s="154" t="s">
        <v>685</v>
      </c>
      <c r="G300" s="154"/>
      <c r="H300" s="154"/>
      <c r="I300" s="154"/>
      <c r="J300" s="101" t="s">
        <v>151</v>
      </c>
      <c r="K300" s="102">
        <v>6</v>
      </c>
      <c r="L300" s="149"/>
      <c r="M300" s="149"/>
      <c r="N300" s="149"/>
      <c r="O300" s="150"/>
      <c r="P300" s="150"/>
      <c r="Q300" s="150"/>
      <c r="R300" s="93"/>
      <c r="T300" s="94" t="s">
        <v>1</v>
      </c>
      <c r="U300" s="27" t="s">
        <v>25</v>
      </c>
      <c r="V300" s="95">
        <v>0</v>
      </c>
      <c r="W300" s="95">
        <f t="shared" si="63"/>
        <v>0</v>
      </c>
      <c r="X300" s="95">
        <v>0</v>
      </c>
      <c r="Y300" s="95">
        <f t="shared" si="64"/>
        <v>0</v>
      </c>
      <c r="Z300" s="95">
        <v>0</v>
      </c>
      <c r="AA300" s="96">
        <f t="shared" si="65"/>
        <v>0</v>
      </c>
      <c r="AR300" s="11" t="s">
        <v>203</v>
      </c>
      <c r="AT300" s="11" t="s">
        <v>96</v>
      </c>
      <c r="AU300" s="11" t="s">
        <v>81</v>
      </c>
      <c r="AY300" s="11" t="s">
        <v>75</v>
      </c>
      <c r="BE300" s="97">
        <f t="shared" si="66"/>
        <v>0</v>
      </c>
      <c r="BF300" s="97">
        <f t="shared" si="67"/>
        <v>0</v>
      </c>
      <c r="BG300" s="97">
        <f t="shared" si="68"/>
        <v>0</v>
      </c>
      <c r="BH300" s="97">
        <f t="shared" si="69"/>
        <v>0</v>
      </c>
      <c r="BI300" s="97">
        <f t="shared" si="70"/>
        <v>0</v>
      </c>
      <c r="BJ300" s="11" t="s">
        <v>81</v>
      </c>
      <c r="BK300" s="98">
        <f t="shared" si="71"/>
        <v>0</v>
      </c>
      <c r="BL300" s="11" t="s">
        <v>140</v>
      </c>
      <c r="BM300" s="11" t="s">
        <v>741</v>
      </c>
    </row>
    <row r="301" spans="2:65" s="1" customFormat="1" ht="25.5" customHeight="1" x14ac:dyDescent="0.3">
      <c r="B301" s="88"/>
      <c r="C301" s="99" t="s">
        <v>742</v>
      </c>
      <c r="D301" s="99" t="s">
        <v>96</v>
      </c>
      <c r="E301" s="100" t="s">
        <v>743</v>
      </c>
      <c r="F301" s="154" t="s">
        <v>689</v>
      </c>
      <c r="G301" s="154"/>
      <c r="H301" s="154"/>
      <c r="I301" s="154"/>
      <c r="J301" s="101" t="s">
        <v>151</v>
      </c>
      <c r="K301" s="102">
        <v>6</v>
      </c>
      <c r="L301" s="149"/>
      <c r="M301" s="149"/>
      <c r="N301" s="149"/>
      <c r="O301" s="150"/>
      <c r="P301" s="150"/>
      <c r="Q301" s="150"/>
      <c r="R301" s="93"/>
      <c r="T301" s="94" t="s">
        <v>1</v>
      </c>
      <c r="U301" s="27" t="s">
        <v>25</v>
      </c>
      <c r="V301" s="95">
        <v>0</v>
      </c>
      <c r="W301" s="95">
        <f t="shared" si="63"/>
        <v>0</v>
      </c>
      <c r="X301" s="95">
        <v>0</v>
      </c>
      <c r="Y301" s="95">
        <f t="shared" si="64"/>
        <v>0</v>
      </c>
      <c r="Z301" s="95">
        <v>0</v>
      </c>
      <c r="AA301" s="96">
        <f t="shared" si="65"/>
        <v>0</v>
      </c>
      <c r="AR301" s="11" t="s">
        <v>203</v>
      </c>
      <c r="AT301" s="11" t="s">
        <v>96</v>
      </c>
      <c r="AU301" s="11" t="s">
        <v>81</v>
      </c>
      <c r="AY301" s="11" t="s">
        <v>75</v>
      </c>
      <c r="BE301" s="97">
        <f t="shared" si="66"/>
        <v>0</v>
      </c>
      <c r="BF301" s="97">
        <f t="shared" si="67"/>
        <v>0</v>
      </c>
      <c r="BG301" s="97">
        <f t="shared" si="68"/>
        <v>0</v>
      </c>
      <c r="BH301" s="97">
        <f t="shared" si="69"/>
        <v>0</v>
      </c>
      <c r="BI301" s="97">
        <f t="shared" si="70"/>
        <v>0</v>
      </c>
      <c r="BJ301" s="11" t="s">
        <v>81</v>
      </c>
      <c r="BK301" s="98">
        <f t="shared" si="71"/>
        <v>0</v>
      </c>
      <c r="BL301" s="11" t="s">
        <v>140</v>
      </c>
      <c r="BM301" s="11" t="s">
        <v>744</v>
      </c>
    </row>
    <row r="302" spans="2:65" s="1" customFormat="1" ht="25.5" customHeight="1" x14ac:dyDescent="0.3">
      <c r="B302" s="88"/>
      <c r="C302" s="99" t="s">
        <v>745</v>
      </c>
      <c r="D302" s="99" t="s">
        <v>96</v>
      </c>
      <c r="E302" s="100" t="s">
        <v>746</v>
      </c>
      <c r="F302" s="154" t="s">
        <v>685</v>
      </c>
      <c r="G302" s="154"/>
      <c r="H302" s="154"/>
      <c r="I302" s="154"/>
      <c r="J302" s="101" t="s">
        <v>151</v>
      </c>
      <c r="K302" s="102">
        <v>2</v>
      </c>
      <c r="L302" s="149"/>
      <c r="M302" s="149"/>
      <c r="N302" s="149"/>
      <c r="O302" s="150"/>
      <c r="P302" s="150"/>
      <c r="Q302" s="150"/>
      <c r="R302" s="93"/>
      <c r="T302" s="94" t="s">
        <v>1</v>
      </c>
      <c r="U302" s="27" t="s">
        <v>25</v>
      </c>
      <c r="V302" s="95">
        <v>0</v>
      </c>
      <c r="W302" s="95">
        <f t="shared" si="63"/>
        <v>0</v>
      </c>
      <c r="X302" s="95">
        <v>0</v>
      </c>
      <c r="Y302" s="95">
        <f t="shared" si="64"/>
        <v>0</v>
      </c>
      <c r="Z302" s="95">
        <v>0</v>
      </c>
      <c r="AA302" s="96">
        <f t="shared" si="65"/>
        <v>0</v>
      </c>
      <c r="AR302" s="11" t="s">
        <v>203</v>
      </c>
      <c r="AT302" s="11" t="s">
        <v>96</v>
      </c>
      <c r="AU302" s="11" t="s">
        <v>81</v>
      </c>
      <c r="AY302" s="11" t="s">
        <v>75</v>
      </c>
      <c r="BE302" s="97">
        <f t="shared" si="66"/>
        <v>0</v>
      </c>
      <c r="BF302" s="97">
        <f t="shared" si="67"/>
        <v>0</v>
      </c>
      <c r="BG302" s="97">
        <f t="shared" si="68"/>
        <v>0</v>
      </c>
      <c r="BH302" s="97">
        <f t="shared" si="69"/>
        <v>0</v>
      </c>
      <c r="BI302" s="97">
        <f t="shared" si="70"/>
        <v>0</v>
      </c>
      <c r="BJ302" s="11" t="s">
        <v>81</v>
      </c>
      <c r="BK302" s="98">
        <f t="shared" si="71"/>
        <v>0</v>
      </c>
      <c r="BL302" s="11" t="s">
        <v>140</v>
      </c>
      <c r="BM302" s="11" t="s">
        <v>747</v>
      </c>
    </row>
    <row r="303" spans="2:65" s="1" customFormat="1" ht="25.5" customHeight="1" x14ac:dyDescent="0.3">
      <c r="B303" s="88"/>
      <c r="C303" s="99" t="s">
        <v>748</v>
      </c>
      <c r="D303" s="99" t="s">
        <v>96</v>
      </c>
      <c r="E303" s="100" t="s">
        <v>749</v>
      </c>
      <c r="F303" s="154" t="s">
        <v>689</v>
      </c>
      <c r="G303" s="154"/>
      <c r="H303" s="154"/>
      <c r="I303" s="154"/>
      <c r="J303" s="101" t="s">
        <v>151</v>
      </c>
      <c r="K303" s="102">
        <v>2</v>
      </c>
      <c r="L303" s="149"/>
      <c r="M303" s="149"/>
      <c r="N303" s="149"/>
      <c r="O303" s="150"/>
      <c r="P303" s="150"/>
      <c r="Q303" s="150"/>
      <c r="R303" s="93"/>
      <c r="T303" s="94" t="s">
        <v>1</v>
      </c>
      <c r="U303" s="27" t="s">
        <v>25</v>
      </c>
      <c r="V303" s="95">
        <v>0</v>
      </c>
      <c r="W303" s="95">
        <f t="shared" si="63"/>
        <v>0</v>
      </c>
      <c r="X303" s="95">
        <v>0</v>
      </c>
      <c r="Y303" s="95">
        <f t="shared" si="64"/>
        <v>0</v>
      </c>
      <c r="Z303" s="95">
        <v>0</v>
      </c>
      <c r="AA303" s="96">
        <f t="shared" si="65"/>
        <v>0</v>
      </c>
      <c r="AR303" s="11" t="s">
        <v>203</v>
      </c>
      <c r="AT303" s="11" t="s">
        <v>96</v>
      </c>
      <c r="AU303" s="11" t="s">
        <v>81</v>
      </c>
      <c r="AY303" s="11" t="s">
        <v>75</v>
      </c>
      <c r="BE303" s="97">
        <f t="shared" si="66"/>
        <v>0</v>
      </c>
      <c r="BF303" s="97">
        <f t="shared" si="67"/>
        <v>0</v>
      </c>
      <c r="BG303" s="97">
        <f t="shared" si="68"/>
        <v>0</v>
      </c>
      <c r="BH303" s="97">
        <f t="shared" si="69"/>
        <v>0</v>
      </c>
      <c r="BI303" s="97">
        <f t="shared" si="70"/>
        <v>0</v>
      </c>
      <c r="BJ303" s="11" t="s">
        <v>81</v>
      </c>
      <c r="BK303" s="98">
        <f t="shared" si="71"/>
        <v>0</v>
      </c>
      <c r="BL303" s="11" t="s">
        <v>140</v>
      </c>
      <c r="BM303" s="11" t="s">
        <v>750</v>
      </c>
    </row>
    <row r="304" spans="2:65" s="1" customFormat="1" ht="25.5" customHeight="1" x14ac:dyDescent="0.3">
      <c r="B304" s="88"/>
      <c r="C304" s="99" t="s">
        <v>751</v>
      </c>
      <c r="D304" s="99" t="s">
        <v>96</v>
      </c>
      <c r="E304" s="100" t="s">
        <v>752</v>
      </c>
      <c r="F304" s="154" t="s">
        <v>685</v>
      </c>
      <c r="G304" s="154"/>
      <c r="H304" s="154"/>
      <c r="I304" s="154"/>
      <c r="J304" s="101" t="s">
        <v>151</v>
      </c>
      <c r="K304" s="102">
        <v>2</v>
      </c>
      <c r="L304" s="149"/>
      <c r="M304" s="149"/>
      <c r="N304" s="149"/>
      <c r="O304" s="150"/>
      <c r="P304" s="150"/>
      <c r="Q304" s="150"/>
      <c r="R304" s="93"/>
      <c r="T304" s="94" t="s">
        <v>1</v>
      </c>
      <c r="U304" s="27" t="s">
        <v>25</v>
      </c>
      <c r="V304" s="95">
        <v>0</v>
      </c>
      <c r="W304" s="95">
        <f t="shared" si="63"/>
        <v>0</v>
      </c>
      <c r="X304" s="95">
        <v>0</v>
      </c>
      <c r="Y304" s="95">
        <f t="shared" si="64"/>
        <v>0</v>
      </c>
      <c r="Z304" s="95">
        <v>0</v>
      </c>
      <c r="AA304" s="96">
        <f t="shared" si="65"/>
        <v>0</v>
      </c>
      <c r="AR304" s="11" t="s">
        <v>203</v>
      </c>
      <c r="AT304" s="11" t="s">
        <v>96</v>
      </c>
      <c r="AU304" s="11" t="s">
        <v>81</v>
      </c>
      <c r="AY304" s="11" t="s">
        <v>75</v>
      </c>
      <c r="BE304" s="97">
        <f t="shared" si="66"/>
        <v>0</v>
      </c>
      <c r="BF304" s="97">
        <f t="shared" si="67"/>
        <v>0</v>
      </c>
      <c r="BG304" s="97">
        <f t="shared" si="68"/>
        <v>0</v>
      </c>
      <c r="BH304" s="97">
        <f t="shared" si="69"/>
        <v>0</v>
      </c>
      <c r="BI304" s="97">
        <f t="shared" si="70"/>
        <v>0</v>
      </c>
      <c r="BJ304" s="11" t="s">
        <v>81</v>
      </c>
      <c r="BK304" s="98">
        <f t="shared" si="71"/>
        <v>0</v>
      </c>
      <c r="BL304" s="11" t="s">
        <v>140</v>
      </c>
      <c r="BM304" s="11" t="s">
        <v>753</v>
      </c>
    </row>
    <row r="305" spans="2:65" s="1" customFormat="1" ht="25.5" customHeight="1" x14ac:dyDescent="0.3">
      <c r="B305" s="88"/>
      <c r="C305" s="99" t="s">
        <v>754</v>
      </c>
      <c r="D305" s="99" t="s">
        <v>96</v>
      </c>
      <c r="E305" s="100" t="s">
        <v>755</v>
      </c>
      <c r="F305" s="154" t="s">
        <v>689</v>
      </c>
      <c r="G305" s="154"/>
      <c r="H305" s="154"/>
      <c r="I305" s="154"/>
      <c r="J305" s="101" t="s">
        <v>151</v>
      </c>
      <c r="K305" s="102">
        <v>2</v>
      </c>
      <c r="L305" s="149"/>
      <c r="M305" s="149"/>
      <c r="N305" s="149"/>
      <c r="O305" s="150"/>
      <c r="P305" s="150"/>
      <c r="Q305" s="150"/>
      <c r="R305" s="93"/>
      <c r="T305" s="94" t="s">
        <v>1</v>
      </c>
      <c r="U305" s="27" t="s">
        <v>25</v>
      </c>
      <c r="V305" s="95">
        <v>0</v>
      </c>
      <c r="W305" s="95">
        <f t="shared" si="63"/>
        <v>0</v>
      </c>
      <c r="X305" s="95">
        <v>0</v>
      </c>
      <c r="Y305" s="95">
        <f t="shared" si="64"/>
        <v>0</v>
      </c>
      <c r="Z305" s="95">
        <v>0</v>
      </c>
      <c r="AA305" s="96">
        <f t="shared" si="65"/>
        <v>0</v>
      </c>
      <c r="AR305" s="11" t="s">
        <v>203</v>
      </c>
      <c r="AT305" s="11" t="s">
        <v>96</v>
      </c>
      <c r="AU305" s="11" t="s">
        <v>81</v>
      </c>
      <c r="AY305" s="11" t="s">
        <v>75</v>
      </c>
      <c r="BE305" s="97">
        <f t="shared" si="66"/>
        <v>0</v>
      </c>
      <c r="BF305" s="97">
        <f t="shared" si="67"/>
        <v>0</v>
      </c>
      <c r="BG305" s="97">
        <f t="shared" si="68"/>
        <v>0</v>
      </c>
      <c r="BH305" s="97">
        <f t="shared" si="69"/>
        <v>0</v>
      </c>
      <c r="BI305" s="97">
        <f t="shared" si="70"/>
        <v>0</v>
      </c>
      <c r="BJ305" s="11" t="s">
        <v>81</v>
      </c>
      <c r="BK305" s="98">
        <f t="shared" si="71"/>
        <v>0</v>
      </c>
      <c r="BL305" s="11" t="s">
        <v>140</v>
      </c>
      <c r="BM305" s="11" t="s">
        <v>756</v>
      </c>
    </row>
    <row r="306" spans="2:65" s="1" customFormat="1" ht="25.5" customHeight="1" x14ac:dyDescent="0.3">
      <c r="B306" s="88"/>
      <c r="C306" s="99" t="s">
        <v>757</v>
      </c>
      <c r="D306" s="99" t="s">
        <v>96</v>
      </c>
      <c r="E306" s="100" t="s">
        <v>758</v>
      </c>
      <c r="F306" s="154" t="s">
        <v>759</v>
      </c>
      <c r="G306" s="154"/>
      <c r="H306" s="154"/>
      <c r="I306" s="154"/>
      <c r="J306" s="101" t="s">
        <v>151</v>
      </c>
      <c r="K306" s="102">
        <v>4</v>
      </c>
      <c r="L306" s="149"/>
      <c r="M306" s="149"/>
      <c r="N306" s="149"/>
      <c r="O306" s="150"/>
      <c r="P306" s="150"/>
      <c r="Q306" s="150"/>
      <c r="R306" s="93"/>
      <c r="T306" s="94" t="s">
        <v>1</v>
      </c>
      <c r="U306" s="27" t="s">
        <v>25</v>
      </c>
      <c r="V306" s="95">
        <v>0</v>
      </c>
      <c r="W306" s="95">
        <f t="shared" si="63"/>
        <v>0</v>
      </c>
      <c r="X306" s="95">
        <v>0</v>
      </c>
      <c r="Y306" s="95">
        <f t="shared" si="64"/>
        <v>0</v>
      </c>
      <c r="Z306" s="95">
        <v>0</v>
      </c>
      <c r="AA306" s="96">
        <f t="shared" si="65"/>
        <v>0</v>
      </c>
      <c r="AR306" s="11" t="s">
        <v>203</v>
      </c>
      <c r="AT306" s="11" t="s">
        <v>96</v>
      </c>
      <c r="AU306" s="11" t="s">
        <v>81</v>
      </c>
      <c r="AY306" s="11" t="s">
        <v>75</v>
      </c>
      <c r="BE306" s="97">
        <f t="shared" si="66"/>
        <v>0</v>
      </c>
      <c r="BF306" s="97">
        <f t="shared" si="67"/>
        <v>0</v>
      </c>
      <c r="BG306" s="97">
        <f t="shared" si="68"/>
        <v>0</v>
      </c>
      <c r="BH306" s="97">
        <f t="shared" si="69"/>
        <v>0</v>
      </c>
      <c r="BI306" s="97">
        <f t="shared" si="70"/>
        <v>0</v>
      </c>
      <c r="BJ306" s="11" t="s">
        <v>81</v>
      </c>
      <c r="BK306" s="98">
        <f t="shared" si="71"/>
        <v>0</v>
      </c>
      <c r="BL306" s="11" t="s">
        <v>140</v>
      </c>
      <c r="BM306" s="11" t="s">
        <v>760</v>
      </c>
    </row>
    <row r="307" spans="2:65" s="1" customFormat="1" ht="25.5" customHeight="1" x14ac:dyDescent="0.3">
      <c r="B307" s="88"/>
      <c r="C307" s="99" t="s">
        <v>761</v>
      </c>
      <c r="D307" s="99" t="s">
        <v>96</v>
      </c>
      <c r="E307" s="100" t="s">
        <v>762</v>
      </c>
      <c r="F307" s="154" t="s">
        <v>689</v>
      </c>
      <c r="G307" s="154"/>
      <c r="H307" s="154"/>
      <c r="I307" s="154"/>
      <c r="J307" s="101" t="s">
        <v>151</v>
      </c>
      <c r="K307" s="102">
        <v>4</v>
      </c>
      <c r="L307" s="149"/>
      <c r="M307" s="149"/>
      <c r="N307" s="149"/>
      <c r="O307" s="150"/>
      <c r="P307" s="150"/>
      <c r="Q307" s="150"/>
      <c r="R307" s="93"/>
      <c r="T307" s="94" t="s">
        <v>1</v>
      </c>
      <c r="U307" s="27" t="s">
        <v>25</v>
      </c>
      <c r="V307" s="95">
        <v>0</v>
      </c>
      <c r="W307" s="95">
        <f t="shared" si="63"/>
        <v>0</v>
      </c>
      <c r="X307" s="95">
        <v>0</v>
      </c>
      <c r="Y307" s="95">
        <f t="shared" si="64"/>
        <v>0</v>
      </c>
      <c r="Z307" s="95">
        <v>0</v>
      </c>
      <c r="AA307" s="96">
        <f t="shared" si="65"/>
        <v>0</v>
      </c>
      <c r="AR307" s="11" t="s">
        <v>203</v>
      </c>
      <c r="AT307" s="11" t="s">
        <v>96</v>
      </c>
      <c r="AU307" s="11" t="s">
        <v>81</v>
      </c>
      <c r="AY307" s="11" t="s">
        <v>75</v>
      </c>
      <c r="BE307" s="97">
        <f t="shared" si="66"/>
        <v>0</v>
      </c>
      <c r="BF307" s="97">
        <f t="shared" si="67"/>
        <v>0</v>
      </c>
      <c r="BG307" s="97">
        <f t="shared" si="68"/>
        <v>0</v>
      </c>
      <c r="BH307" s="97">
        <f t="shared" si="69"/>
        <v>0</v>
      </c>
      <c r="BI307" s="97">
        <f t="shared" si="70"/>
        <v>0</v>
      </c>
      <c r="BJ307" s="11" t="s">
        <v>81</v>
      </c>
      <c r="BK307" s="98">
        <f t="shared" si="71"/>
        <v>0</v>
      </c>
      <c r="BL307" s="11" t="s">
        <v>140</v>
      </c>
      <c r="BM307" s="11" t="s">
        <v>763</v>
      </c>
    </row>
    <row r="308" spans="2:65" s="1" customFormat="1" ht="25.5" customHeight="1" x14ac:dyDescent="0.3">
      <c r="B308" s="88"/>
      <c r="C308" s="99" t="s">
        <v>764</v>
      </c>
      <c r="D308" s="99" t="s">
        <v>96</v>
      </c>
      <c r="E308" s="100" t="s">
        <v>765</v>
      </c>
      <c r="F308" s="154" t="s">
        <v>759</v>
      </c>
      <c r="G308" s="154"/>
      <c r="H308" s="154"/>
      <c r="I308" s="154"/>
      <c r="J308" s="101" t="s">
        <v>151</v>
      </c>
      <c r="K308" s="102">
        <v>6</v>
      </c>
      <c r="L308" s="149"/>
      <c r="M308" s="149"/>
      <c r="N308" s="149"/>
      <c r="O308" s="150"/>
      <c r="P308" s="150"/>
      <c r="Q308" s="150"/>
      <c r="R308" s="93"/>
      <c r="T308" s="94" t="s">
        <v>1</v>
      </c>
      <c r="U308" s="27" t="s">
        <v>25</v>
      </c>
      <c r="V308" s="95">
        <v>0</v>
      </c>
      <c r="W308" s="95">
        <f t="shared" si="63"/>
        <v>0</v>
      </c>
      <c r="X308" s="95">
        <v>0</v>
      </c>
      <c r="Y308" s="95">
        <f t="shared" si="64"/>
        <v>0</v>
      </c>
      <c r="Z308" s="95">
        <v>0</v>
      </c>
      <c r="AA308" s="96">
        <f t="shared" si="65"/>
        <v>0</v>
      </c>
      <c r="AR308" s="11" t="s">
        <v>203</v>
      </c>
      <c r="AT308" s="11" t="s">
        <v>96</v>
      </c>
      <c r="AU308" s="11" t="s">
        <v>81</v>
      </c>
      <c r="AY308" s="11" t="s">
        <v>75</v>
      </c>
      <c r="BE308" s="97">
        <f t="shared" si="66"/>
        <v>0</v>
      </c>
      <c r="BF308" s="97">
        <f t="shared" si="67"/>
        <v>0</v>
      </c>
      <c r="BG308" s="97">
        <f t="shared" si="68"/>
        <v>0</v>
      </c>
      <c r="BH308" s="97">
        <f t="shared" si="69"/>
        <v>0</v>
      </c>
      <c r="BI308" s="97">
        <f t="shared" si="70"/>
        <v>0</v>
      </c>
      <c r="BJ308" s="11" t="s">
        <v>81</v>
      </c>
      <c r="BK308" s="98">
        <f t="shared" si="71"/>
        <v>0</v>
      </c>
      <c r="BL308" s="11" t="s">
        <v>140</v>
      </c>
      <c r="BM308" s="11" t="s">
        <v>766</v>
      </c>
    </row>
    <row r="309" spans="2:65" s="1" customFormat="1" ht="25.5" customHeight="1" x14ac:dyDescent="0.3">
      <c r="B309" s="88"/>
      <c r="C309" s="99" t="s">
        <v>767</v>
      </c>
      <c r="D309" s="99" t="s">
        <v>96</v>
      </c>
      <c r="E309" s="100" t="s">
        <v>768</v>
      </c>
      <c r="F309" s="154" t="s">
        <v>689</v>
      </c>
      <c r="G309" s="154"/>
      <c r="H309" s="154"/>
      <c r="I309" s="154"/>
      <c r="J309" s="101" t="s">
        <v>151</v>
      </c>
      <c r="K309" s="102">
        <v>6</v>
      </c>
      <c r="L309" s="149"/>
      <c r="M309" s="149"/>
      <c r="N309" s="149"/>
      <c r="O309" s="150"/>
      <c r="P309" s="150"/>
      <c r="Q309" s="150"/>
      <c r="R309" s="93"/>
      <c r="T309" s="94" t="s">
        <v>1</v>
      </c>
      <c r="U309" s="27" t="s">
        <v>25</v>
      </c>
      <c r="V309" s="95">
        <v>0</v>
      </c>
      <c r="W309" s="95">
        <f t="shared" si="63"/>
        <v>0</v>
      </c>
      <c r="X309" s="95">
        <v>0</v>
      </c>
      <c r="Y309" s="95">
        <f t="shared" si="64"/>
        <v>0</v>
      </c>
      <c r="Z309" s="95">
        <v>0</v>
      </c>
      <c r="AA309" s="96">
        <f t="shared" si="65"/>
        <v>0</v>
      </c>
      <c r="AR309" s="11" t="s">
        <v>203</v>
      </c>
      <c r="AT309" s="11" t="s">
        <v>96</v>
      </c>
      <c r="AU309" s="11" t="s">
        <v>81</v>
      </c>
      <c r="AY309" s="11" t="s">
        <v>75</v>
      </c>
      <c r="BE309" s="97">
        <f t="shared" si="66"/>
        <v>0</v>
      </c>
      <c r="BF309" s="97">
        <f t="shared" si="67"/>
        <v>0</v>
      </c>
      <c r="BG309" s="97">
        <f t="shared" si="68"/>
        <v>0</v>
      </c>
      <c r="BH309" s="97">
        <f t="shared" si="69"/>
        <v>0</v>
      </c>
      <c r="BI309" s="97">
        <f t="shared" si="70"/>
        <v>0</v>
      </c>
      <c r="BJ309" s="11" t="s">
        <v>81</v>
      </c>
      <c r="BK309" s="98">
        <f t="shared" si="71"/>
        <v>0</v>
      </c>
      <c r="BL309" s="11" t="s">
        <v>140</v>
      </c>
      <c r="BM309" s="11" t="s">
        <v>769</v>
      </c>
    </row>
    <row r="310" spans="2:65" s="1" customFormat="1" ht="25.5" customHeight="1" x14ac:dyDescent="0.3">
      <c r="B310" s="88"/>
      <c r="C310" s="99" t="s">
        <v>770</v>
      </c>
      <c r="D310" s="99" t="s">
        <v>96</v>
      </c>
      <c r="E310" s="100" t="s">
        <v>771</v>
      </c>
      <c r="F310" s="154" t="s">
        <v>759</v>
      </c>
      <c r="G310" s="154"/>
      <c r="H310" s="154"/>
      <c r="I310" s="154"/>
      <c r="J310" s="101" t="s">
        <v>151</v>
      </c>
      <c r="K310" s="102">
        <v>6</v>
      </c>
      <c r="L310" s="149"/>
      <c r="M310" s="149"/>
      <c r="N310" s="149"/>
      <c r="O310" s="150"/>
      <c r="P310" s="150"/>
      <c r="Q310" s="150"/>
      <c r="R310" s="93"/>
      <c r="T310" s="94" t="s">
        <v>1</v>
      </c>
      <c r="U310" s="27" t="s">
        <v>25</v>
      </c>
      <c r="V310" s="95">
        <v>0</v>
      </c>
      <c r="W310" s="95">
        <f t="shared" si="63"/>
        <v>0</v>
      </c>
      <c r="X310" s="95">
        <v>0</v>
      </c>
      <c r="Y310" s="95">
        <f t="shared" si="64"/>
        <v>0</v>
      </c>
      <c r="Z310" s="95">
        <v>0</v>
      </c>
      <c r="AA310" s="96">
        <f t="shared" si="65"/>
        <v>0</v>
      </c>
      <c r="AR310" s="11" t="s">
        <v>203</v>
      </c>
      <c r="AT310" s="11" t="s">
        <v>96</v>
      </c>
      <c r="AU310" s="11" t="s">
        <v>81</v>
      </c>
      <c r="AY310" s="11" t="s">
        <v>75</v>
      </c>
      <c r="BE310" s="97">
        <f t="shared" si="66"/>
        <v>0</v>
      </c>
      <c r="BF310" s="97">
        <f t="shared" si="67"/>
        <v>0</v>
      </c>
      <c r="BG310" s="97">
        <f t="shared" si="68"/>
        <v>0</v>
      </c>
      <c r="BH310" s="97">
        <f t="shared" si="69"/>
        <v>0</v>
      </c>
      <c r="BI310" s="97">
        <f t="shared" si="70"/>
        <v>0</v>
      </c>
      <c r="BJ310" s="11" t="s">
        <v>81</v>
      </c>
      <c r="BK310" s="98">
        <f t="shared" si="71"/>
        <v>0</v>
      </c>
      <c r="BL310" s="11" t="s">
        <v>140</v>
      </c>
      <c r="BM310" s="11" t="s">
        <v>772</v>
      </c>
    </row>
    <row r="311" spans="2:65" s="1" customFormat="1" ht="25.5" customHeight="1" x14ac:dyDescent="0.3">
      <c r="B311" s="88"/>
      <c r="C311" s="99" t="s">
        <v>773</v>
      </c>
      <c r="D311" s="99" t="s">
        <v>96</v>
      </c>
      <c r="E311" s="100" t="s">
        <v>774</v>
      </c>
      <c r="F311" s="154" t="s">
        <v>689</v>
      </c>
      <c r="G311" s="154"/>
      <c r="H311" s="154"/>
      <c r="I311" s="154"/>
      <c r="J311" s="101" t="s">
        <v>151</v>
      </c>
      <c r="K311" s="102">
        <v>6</v>
      </c>
      <c r="L311" s="149"/>
      <c r="M311" s="149"/>
      <c r="N311" s="149"/>
      <c r="O311" s="150"/>
      <c r="P311" s="150"/>
      <c r="Q311" s="150"/>
      <c r="R311" s="93"/>
      <c r="T311" s="94" t="s">
        <v>1</v>
      </c>
      <c r="U311" s="27" t="s">
        <v>25</v>
      </c>
      <c r="V311" s="95">
        <v>0</v>
      </c>
      <c r="W311" s="95">
        <f t="shared" si="63"/>
        <v>0</v>
      </c>
      <c r="X311" s="95">
        <v>0</v>
      </c>
      <c r="Y311" s="95">
        <f t="shared" si="64"/>
        <v>0</v>
      </c>
      <c r="Z311" s="95">
        <v>0</v>
      </c>
      <c r="AA311" s="96">
        <f t="shared" si="65"/>
        <v>0</v>
      </c>
      <c r="AR311" s="11" t="s">
        <v>203</v>
      </c>
      <c r="AT311" s="11" t="s">
        <v>96</v>
      </c>
      <c r="AU311" s="11" t="s">
        <v>81</v>
      </c>
      <c r="AY311" s="11" t="s">
        <v>75</v>
      </c>
      <c r="BE311" s="97">
        <f t="shared" si="66"/>
        <v>0</v>
      </c>
      <c r="BF311" s="97">
        <f t="shared" si="67"/>
        <v>0</v>
      </c>
      <c r="BG311" s="97">
        <f t="shared" si="68"/>
        <v>0</v>
      </c>
      <c r="BH311" s="97">
        <f t="shared" si="69"/>
        <v>0</v>
      </c>
      <c r="BI311" s="97">
        <f t="shared" si="70"/>
        <v>0</v>
      </c>
      <c r="BJ311" s="11" t="s">
        <v>81</v>
      </c>
      <c r="BK311" s="98">
        <f t="shared" si="71"/>
        <v>0</v>
      </c>
      <c r="BL311" s="11" t="s">
        <v>140</v>
      </c>
      <c r="BM311" s="11" t="s">
        <v>775</v>
      </c>
    </row>
    <row r="312" spans="2:65" s="1" customFormat="1" ht="38.25" customHeight="1" x14ac:dyDescent="0.3">
      <c r="B312" s="88"/>
      <c r="C312" s="99" t="s">
        <v>776</v>
      </c>
      <c r="D312" s="99" t="s">
        <v>96</v>
      </c>
      <c r="E312" s="100" t="s">
        <v>777</v>
      </c>
      <c r="F312" s="154" t="s">
        <v>778</v>
      </c>
      <c r="G312" s="154"/>
      <c r="H312" s="154"/>
      <c r="I312" s="154"/>
      <c r="J312" s="101" t="s">
        <v>151</v>
      </c>
      <c r="K312" s="102">
        <v>11</v>
      </c>
      <c r="L312" s="149"/>
      <c r="M312" s="149"/>
      <c r="N312" s="149"/>
      <c r="O312" s="150"/>
      <c r="P312" s="150"/>
      <c r="Q312" s="150"/>
      <c r="R312" s="93"/>
      <c r="T312" s="94" t="s">
        <v>1</v>
      </c>
      <c r="U312" s="27" t="s">
        <v>25</v>
      </c>
      <c r="V312" s="95">
        <v>0</v>
      </c>
      <c r="W312" s="95">
        <f t="shared" si="63"/>
        <v>0</v>
      </c>
      <c r="X312" s="95">
        <v>0</v>
      </c>
      <c r="Y312" s="95">
        <f t="shared" si="64"/>
        <v>0</v>
      </c>
      <c r="Z312" s="95">
        <v>0</v>
      </c>
      <c r="AA312" s="96">
        <f t="shared" si="65"/>
        <v>0</v>
      </c>
      <c r="AR312" s="11" t="s">
        <v>203</v>
      </c>
      <c r="AT312" s="11" t="s">
        <v>96</v>
      </c>
      <c r="AU312" s="11" t="s">
        <v>81</v>
      </c>
      <c r="AY312" s="11" t="s">
        <v>75</v>
      </c>
      <c r="BE312" s="97">
        <f t="shared" si="66"/>
        <v>0</v>
      </c>
      <c r="BF312" s="97">
        <f t="shared" si="67"/>
        <v>0</v>
      </c>
      <c r="BG312" s="97">
        <f t="shared" si="68"/>
        <v>0</v>
      </c>
      <c r="BH312" s="97">
        <f t="shared" si="69"/>
        <v>0</v>
      </c>
      <c r="BI312" s="97">
        <f t="shared" si="70"/>
        <v>0</v>
      </c>
      <c r="BJ312" s="11" t="s">
        <v>81</v>
      </c>
      <c r="BK312" s="98">
        <f t="shared" si="71"/>
        <v>0</v>
      </c>
      <c r="BL312" s="11" t="s">
        <v>140</v>
      </c>
      <c r="BM312" s="11" t="s">
        <v>779</v>
      </c>
    </row>
    <row r="313" spans="2:65" s="1" customFormat="1" ht="38.25" customHeight="1" x14ac:dyDescent="0.3">
      <c r="B313" s="88"/>
      <c r="C313" s="99" t="s">
        <v>780</v>
      </c>
      <c r="D313" s="99" t="s">
        <v>96</v>
      </c>
      <c r="E313" s="100" t="s">
        <v>781</v>
      </c>
      <c r="F313" s="154" t="s">
        <v>782</v>
      </c>
      <c r="G313" s="154"/>
      <c r="H313" s="154"/>
      <c r="I313" s="154"/>
      <c r="J313" s="101" t="s">
        <v>151</v>
      </c>
      <c r="K313" s="102">
        <v>11</v>
      </c>
      <c r="L313" s="149"/>
      <c r="M313" s="149"/>
      <c r="N313" s="149"/>
      <c r="O313" s="150"/>
      <c r="P313" s="150"/>
      <c r="Q313" s="150"/>
      <c r="R313" s="93"/>
      <c r="T313" s="94" t="s">
        <v>1</v>
      </c>
      <c r="U313" s="27" t="s">
        <v>25</v>
      </c>
      <c r="V313" s="95">
        <v>0</v>
      </c>
      <c r="W313" s="95">
        <f t="shared" si="63"/>
        <v>0</v>
      </c>
      <c r="X313" s="95">
        <v>0</v>
      </c>
      <c r="Y313" s="95">
        <f t="shared" si="64"/>
        <v>0</v>
      </c>
      <c r="Z313" s="95">
        <v>0</v>
      </c>
      <c r="AA313" s="96">
        <f t="shared" si="65"/>
        <v>0</v>
      </c>
      <c r="AR313" s="11" t="s">
        <v>203</v>
      </c>
      <c r="AT313" s="11" t="s">
        <v>96</v>
      </c>
      <c r="AU313" s="11" t="s">
        <v>81</v>
      </c>
      <c r="AY313" s="11" t="s">
        <v>75</v>
      </c>
      <c r="BE313" s="97">
        <f t="shared" si="66"/>
        <v>0</v>
      </c>
      <c r="BF313" s="97">
        <f t="shared" si="67"/>
        <v>0</v>
      </c>
      <c r="BG313" s="97">
        <f t="shared" si="68"/>
        <v>0</v>
      </c>
      <c r="BH313" s="97">
        <f t="shared" si="69"/>
        <v>0</v>
      </c>
      <c r="BI313" s="97">
        <f t="shared" si="70"/>
        <v>0</v>
      </c>
      <c r="BJ313" s="11" t="s">
        <v>81</v>
      </c>
      <c r="BK313" s="98">
        <f t="shared" si="71"/>
        <v>0</v>
      </c>
      <c r="BL313" s="11" t="s">
        <v>140</v>
      </c>
      <c r="BM313" s="11" t="s">
        <v>783</v>
      </c>
    </row>
    <row r="314" spans="2:65" s="1" customFormat="1" ht="25.5" customHeight="1" x14ac:dyDescent="0.3">
      <c r="B314" s="88"/>
      <c r="C314" s="99" t="s">
        <v>784</v>
      </c>
      <c r="D314" s="99" t="s">
        <v>96</v>
      </c>
      <c r="E314" s="100" t="s">
        <v>785</v>
      </c>
      <c r="F314" s="154" t="s">
        <v>786</v>
      </c>
      <c r="G314" s="154"/>
      <c r="H314" s="154"/>
      <c r="I314" s="154"/>
      <c r="J314" s="101" t="s">
        <v>151</v>
      </c>
      <c r="K314" s="102">
        <v>1</v>
      </c>
      <c r="L314" s="149"/>
      <c r="M314" s="149"/>
      <c r="N314" s="149"/>
      <c r="O314" s="150"/>
      <c r="P314" s="150"/>
      <c r="Q314" s="150"/>
      <c r="R314" s="93"/>
      <c r="T314" s="94" t="s">
        <v>1</v>
      </c>
      <c r="U314" s="27" t="s">
        <v>25</v>
      </c>
      <c r="V314" s="95">
        <v>0</v>
      </c>
      <c r="W314" s="95">
        <f t="shared" si="63"/>
        <v>0</v>
      </c>
      <c r="X314" s="95">
        <v>0</v>
      </c>
      <c r="Y314" s="95">
        <f t="shared" si="64"/>
        <v>0</v>
      </c>
      <c r="Z314" s="95">
        <v>0</v>
      </c>
      <c r="AA314" s="96">
        <f t="shared" si="65"/>
        <v>0</v>
      </c>
      <c r="AR314" s="11" t="s">
        <v>203</v>
      </c>
      <c r="AT314" s="11" t="s">
        <v>96</v>
      </c>
      <c r="AU314" s="11" t="s">
        <v>81</v>
      </c>
      <c r="AY314" s="11" t="s">
        <v>75</v>
      </c>
      <c r="BE314" s="97">
        <f t="shared" si="66"/>
        <v>0</v>
      </c>
      <c r="BF314" s="97">
        <f t="shared" si="67"/>
        <v>0</v>
      </c>
      <c r="BG314" s="97">
        <f t="shared" si="68"/>
        <v>0</v>
      </c>
      <c r="BH314" s="97">
        <f t="shared" si="69"/>
        <v>0</v>
      </c>
      <c r="BI314" s="97">
        <f t="shared" si="70"/>
        <v>0</v>
      </c>
      <c r="BJ314" s="11" t="s">
        <v>81</v>
      </c>
      <c r="BK314" s="98">
        <f t="shared" si="71"/>
        <v>0</v>
      </c>
      <c r="BL314" s="11" t="s">
        <v>140</v>
      </c>
      <c r="BM314" s="11" t="s">
        <v>787</v>
      </c>
    </row>
    <row r="315" spans="2:65" s="1" customFormat="1" ht="25.5" customHeight="1" x14ac:dyDescent="0.3">
      <c r="B315" s="88"/>
      <c r="C315" s="99" t="s">
        <v>788</v>
      </c>
      <c r="D315" s="99" t="s">
        <v>96</v>
      </c>
      <c r="E315" s="100" t="s">
        <v>789</v>
      </c>
      <c r="F315" s="154" t="s">
        <v>689</v>
      </c>
      <c r="G315" s="154"/>
      <c r="H315" s="154"/>
      <c r="I315" s="154"/>
      <c r="J315" s="101" t="s">
        <v>151</v>
      </c>
      <c r="K315" s="102">
        <v>1</v>
      </c>
      <c r="L315" s="149"/>
      <c r="M315" s="149"/>
      <c r="N315" s="149"/>
      <c r="O315" s="150"/>
      <c r="P315" s="150"/>
      <c r="Q315" s="150"/>
      <c r="R315" s="93"/>
      <c r="T315" s="94" t="s">
        <v>1</v>
      </c>
      <c r="U315" s="27" t="s">
        <v>25</v>
      </c>
      <c r="V315" s="95">
        <v>0</v>
      </c>
      <c r="W315" s="95">
        <f t="shared" si="63"/>
        <v>0</v>
      </c>
      <c r="X315" s="95">
        <v>0</v>
      </c>
      <c r="Y315" s="95">
        <f t="shared" si="64"/>
        <v>0</v>
      </c>
      <c r="Z315" s="95">
        <v>0</v>
      </c>
      <c r="AA315" s="96">
        <f t="shared" si="65"/>
        <v>0</v>
      </c>
      <c r="AR315" s="11" t="s">
        <v>203</v>
      </c>
      <c r="AT315" s="11" t="s">
        <v>96</v>
      </c>
      <c r="AU315" s="11" t="s">
        <v>81</v>
      </c>
      <c r="AY315" s="11" t="s">
        <v>75</v>
      </c>
      <c r="BE315" s="97">
        <f t="shared" si="66"/>
        <v>0</v>
      </c>
      <c r="BF315" s="97">
        <f t="shared" si="67"/>
        <v>0</v>
      </c>
      <c r="BG315" s="97">
        <f t="shared" si="68"/>
        <v>0</v>
      </c>
      <c r="BH315" s="97">
        <f t="shared" si="69"/>
        <v>0</v>
      </c>
      <c r="BI315" s="97">
        <f t="shared" si="70"/>
        <v>0</v>
      </c>
      <c r="BJ315" s="11" t="s">
        <v>81</v>
      </c>
      <c r="BK315" s="98">
        <f t="shared" si="71"/>
        <v>0</v>
      </c>
      <c r="BL315" s="11" t="s">
        <v>140</v>
      </c>
      <c r="BM315" s="11" t="s">
        <v>790</v>
      </c>
    </row>
    <row r="316" spans="2:65" s="1" customFormat="1" ht="16.5" customHeight="1" x14ac:dyDescent="0.3">
      <c r="B316" s="88"/>
      <c r="C316" s="89" t="s">
        <v>791</v>
      </c>
      <c r="D316" s="89" t="s">
        <v>76</v>
      </c>
      <c r="E316" s="90" t="s">
        <v>792</v>
      </c>
      <c r="F316" s="153" t="s">
        <v>793</v>
      </c>
      <c r="G316" s="153"/>
      <c r="H316" s="153"/>
      <c r="I316" s="153"/>
      <c r="J316" s="91" t="s">
        <v>93</v>
      </c>
      <c r="K316" s="92">
        <v>62</v>
      </c>
      <c r="L316" s="150"/>
      <c r="M316" s="150"/>
      <c r="N316" s="150"/>
      <c r="O316" s="150"/>
      <c r="P316" s="150"/>
      <c r="Q316" s="150"/>
      <c r="R316" s="93"/>
      <c r="T316" s="94" t="s">
        <v>1</v>
      </c>
      <c r="U316" s="27" t="s">
        <v>25</v>
      </c>
      <c r="V316" s="95">
        <v>0.16</v>
      </c>
      <c r="W316" s="95">
        <f t="shared" si="63"/>
        <v>9.92</v>
      </c>
      <c r="X316" s="95">
        <v>0</v>
      </c>
      <c r="Y316" s="95">
        <f t="shared" si="64"/>
        <v>0</v>
      </c>
      <c r="Z316" s="95">
        <v>0</v>
      </c>
      <c r="AA316" s="96">
        <f t="shared" si="65"/>
        <v>0</v>
      </c>
      <c r="AR316" s="11" t="s">
        <v>330</v>
      </c>
      <c r="AT316" s="11" t="s">
        <v>76</v>
      </c>
      <c r="AU316" s="11" t="s">
        <v>81</v>
      </c>
      <c r="AY316" s="11" t="s">
        <v>75</v>
      </c>
      <c r="BE316" s="97">
        <f t="shared" si="66"/>
        <v>0</v>
      </c>
      <c r="BF316" s="97">
        <f t="shared" si="67"/>
        <v>0</v>
      </c>
      <c r="BG316" s="97">
        <f t="shared" si="68"/>
        <v>0</v>
      </c>
      <c r="BH316" s="97">
        <f t="shared" si="69"/>
        <v>0</v>
      </c>
      <c r="BI316" s="97">
        <f t="shared" si="70"/>
        <v>0</v>
      </c>
      <c r="BJ316" s="11" t="s">
        <v>81</v>
      </c>
      <c r="BK316" s="98">
        <f t="shared" si="71"/>
        <v>0</v>
      </c>
      <c r="BL316" s="11" t="s">
        <v>330</v>
      </c>
      <c r="BM316" s="11" t="s">
        <v>794</v>
      </c>
    </row>
    <row r="317" spans="2:65" s="1" customFormat="1" ht="16.5" customHeight="1" x14ac:dyDescent="0.3">
      <c r="B317" s="88"/>
      <c r="C317" s="99" t="s">
        <v>795</v>
      </c>
      <c r="D317" s="99" t="s">
        <v>96</v>
      </c>
      <c r="E317" s="100" t="s">
        <v>796</v>
      </c>
      <c r="F317" s="154" t="s">
        <v>797</v>
      </c>
      <c r="G317" s="154"/>
      <c r="H317" s="154"/>
      <c r="I317" s="154"/>
      <c r="J317" s="101" t="s">
        <v>93</v>
      </c>
      <c r="K317" s="102">
        <v>62</v>
      </c>
      <c r="L317" s="149"/>
      <c r="M317" s="149"/>
      <c r="N317" s="149"/>
      <c r="O317" s="150"/>
      <c r="P317" s="150"/>
      <c r="Q317" s="150"/>
      <c r="R317" s="93"/>
      <c r="T317" s="94" t="s">
        <v>1</v>
      </c>
      <c r="U317" s="27" t="s">
        <v>25</v>
      </c>
      <c r="V317" s="95">
        <v>0</v>
      </c>
      <c r="W317" s="95">
        <f t="shared" si="63"/>
        <v>0</v>
      </c>
      <c r="X317" s="95">
        <v>0</v>
      </c>
      <c r="Y317" s="95">
        <f t="shared" si="64"/>
        <v>0</v>
      </c>
      <c r="Z317" s="95">
        <v>0</v>
      </c>
      <c r="AA317" s="96">
        <f t="shared" si="65"/>
        <v>0</v>
      </c>
      <c r="AR317" s="11" t="s">
        <v>99</v>
      </c>
      <c r="AT317" s="11" t="s">
        <v>96</v>
      </c>
      <c r="AU317" s="11" t="s">
        <v>81</v>
      </c>
      <c r="AY317" s="11" t="s">
        <v>75</v>
      </c>
      <c r="BE317" s="97">
        <f t="shared" si="66"/>
        <v>0</v>
      </c>
      <c r="BF317" s="97">
        <f t="shared" si="67"/>
        <v>0</v>
      </c>
      <c r="BG317" s="97">
        <f t="shared" si="68"/>
        <v>0</v>
      </c>
      <c r="BH317" s="97">
        <f t="shared" si="69"/>
        <v>0</v>
      </c>
      <c r="BI317" s="97">
        <f t="shared" si="70"/>
        <v>0</v>
      </c>
      <c r="BJ317" s="11" t="s">
        <v>81</v>
      </c>
      <c r="BK317" s="98">
        <f t="shared" si="71"/>
        <v>0</v>
      </c>
      <c r="BL317" s="11" t="s">
        <v>80</v>
      </c>
      <c r="BM317" s="11" t="s">
        <v>798</v>
      </c>
    </row>
    <row r="318" spans="2:65" s="1" customFormat="1" ht="25.5" customHeight="1" x14ac:dyDescent="0.3">
      <c r="B318" s="88"/>
      <c r="C318" s="89" t="s">
        <v>799</v>
      </c>
      <c r="D318" s="89" t="s">
        <v>76</v>
      </c>
      <c r="E318" s="90" t="s">
        <v>800</v>
      </c>
      <c r="F318" s="153" t="s">
        <v>801</v>
      </c>
      <c r="G318" s="153"/>
      <c r="H318" s="153"/>
      <c r="I318" s="153"/>
      <c r="J318" s="91" t="s">
        <v>85</v>
      </c>
      <c r="K318" s="92">
        <v>3.1949999999999998</v>
      </c>
      <c r="L318" s="150"/>
      <c r="M318" s="150"/>
      <c r="N318" s="150"/>
      <c r="O318" s="150"/>
      <c r="P318" s="150"/>
      <c r="Q318" s="150"/>
      <c r="R318" s="93"/>
      <c r="T318" s="94" t="s">
        <v>1</v>
      </c>
      <c r="U318" s="27" t="s">
        <v>25</v>
      </c>
      <c r="V318" s="95">
        <v>2.5710000000000002</v>
      </c>
      <c r="W318" s="95">
        <f t="shared" si="63"/>
        <v>8.2143449999999998</v>
      </c>
      <c r="X318" s="95">
        <v>0</v>
      </c>
      <c r="Y318" s="95">
        <f t="shared" si="64"/>
        <v>0</v>
      </c>
      <c r="Z318" s="95">
        <v>0</v>
      </c>
      <c r="AA318" s="96">
        <f t="shared" si="65"/>
        <v>0</v>
      </c>
      <c r="AR318" s="11" t="s">
        <v>140</v>
      </c>
      <c r="AT318" s="11" t="s">
        <v>76</v>
      </c>
      <c r="AU318" s="11" t="s">
        <v>81</v>
      </c>
      <c r="AY318" s="11" t="s">
        <v>75</v>
      </c>
      <c r="BE318" s="97">
        <f t="shared" si="66"/>
        <v>0</v>
      </c>
      <c r="BF318" s="97">
        <f t="shared" si="67"/>
        <v>0</v>
      </c>
      <c r="BG318" s="97">
        <f t="shared" si="68"/>
        <v>0</v>
      </c>
      <c r="BH318" s="97">
        <f t="shared" si="69"/>
        <v>0</v>
      </c>
      <c r="BI318" s="97">
        <f t="shared" si="70"/>
        <v>0</v>
      </c>
      <c r="BJ318" s="11" t="s">
        <v>81</v>
      </c>
      <c r="BK318" s="98">
        <f t="shared" si="71"/>
        <v>0</v>
      </c>
      <c r="BL318" s="11" t="s">
        <v>140</v>
      </c>
      <c r="BM318" s="11" t="s">
        <v>802</v>
      </c>
    </row>
    <row r="319" spans="2:65" s="1" customFormat="1" ht="38.25" customHeight="1" x14ac:dyDescent="0.3">
      <c r="B319" s="88"/>
      <c r="C319" s="89" t="s">
        <v>803</v>
      </c>
      <c r="D319" s="89" t="s">
        <v>76</v>
      </c>
      <c r="E319" s="90" t="s">
        <v>804</v>
      </c>
      <c r="F319" s="153" t="s">
        <v>805</v>
      </c>
      <c r="G319" s="153"/>
      <c r="H319" s="153"/>
      <c r="I319" s="153"/>
      <c r="J319" s="91" t="s">
        <v>85</v>
      </c>
      <c r="K319" s="92">
        <v>3.1949999999999998</v>
      </c>
      <c r="L319" s="150"/>
      <c r="M319" s="150"/>
      <c r="N319" s="150"/>
      <c r="O319" s="150"/>
      <c r="P319" s="150"/>
      <c r="Q319" s="150"/>
      <c r="R319" s="93"/>
      <c r="T319" s="94" t="s">
        <v>1</v>
      </c>
      <c r="U319" s="27" t="s">
        <v>25</v>
      </c>
      <c r="V319" s="95">
        <v>0</v>
      </c>
      <c r="W319" s="95">
        <f t="shared" si="63"/>
        <v>0</v>
      </c>
      <c r="X319" s="95">
        <v>0</v>
      </c>
      <c r="Y319" s="95">
        <f t="shared" si="64"/>
        <v>0</v>
      </c>
      <c r="Z319" s="95">
        <v>0</v>
      </c>
      <c r="AA319" s="96">
        <f t="shared" si="65"/>
        <v>0</v>
      </c>
      <c r="AR319" s="11" t="s">
        <v>140</v>
      </c>
      <c r="AT319" s="11" t="s">
        <v>76</v>
      </c>
      <c r="AU319" s="11" t="s">
        <v>81</v>
      </c>
      <c r="AY319" s="11" t="s">
        <v>75</v>
      </c>
      <c r="BE319" s="97">
        <f t="shared" si="66"/>
        <v>0</v>
      </c>
      <c r="BF319" s="97">
        <f t="shared" si="67"/>
        <v>0</v>
      </c>
      <c r="BG319" s="97">
        <f t="shared" si="68"/>
        <v>0</v>
      </c>
      <c r="BH319" s="97">
        <f t="shared" si="69"/>
        <v>0</v>
      </c>
      <c r="BI319" s="97">
        <f t="shared" si="70"/>
        <v>0</v>
      </c>
      <c r="BJ319" s="11" t="s">
        <v>81</v>
      </c>
      <c r="BK319" s="98">
        <f t="shared" si="71"/>
        <v>0</v>
      </c>
      <c r="BL319" s="11" t="s">
        <v>140</v>
      </c>
      <c r="BM319" s="11" t="s">
        <v>806</v>
      </c>
    </row>
    <row r="320" spans="2:65" s="5" customFormat="1" ht="37.35" customHeight="1" x14ac:dyDescent="0.35">
      <c r="B320" s="77"/>
      <c r="C320" s="78"/>
      <c r="D320" s="79" t="s">
        <v>60</v>
      </c>
      <c r="E320" s="79"/>
      <c r="F320" s="79"/>
      <c r="G320" s="79"/>
      <c r="H320" s="79"/>
      <c r="I320" s="79"/>
      <c r="J320" s="79"/>
      <c r="K320" s="79"/>
      <c r="L320" s="79"/>
      <c r="M320" s="79"/>
      <c r="N320" s="196"/>
      <c r="O320" s="197"/>
      <c r="P320" s="197"/>
      <c r="Q320" s="197"/>
      <c r="R320" s="80"/>
      <c r="T320" s="81"/>
      <c r="U320" s="78"/>
      <c r="V320" s="78"/>
      <c r="W320" s="82">
        <f>SUM(W321:W322)</f>
        <v>0</v>
      </c>
      <c r="X320" s="78"/>
      <c r="Y320" s="82">
        <f>SUM(Y321:Y322)</f>
        <v>0</v>
      </c>
      <c r="Z320" s="78"/>
      <c r="AA320" s="83">
        <f>SUM(AA321:AA322)</f>
        <v>0</v>
      </c>
      <c r="AR320" s="84" t="s">
        <v>80</v>
      </c>
      <c r="AT320" s="85" t="s">
        <v>33</v>
      </c>
      <c r="AU320" s="85" t="s">
        <v>34</v>
      </c>
      <c r="AY320" s="84" t="s">
        <v>75</v>
      </c>
      <c r="BK320" s="86">
        <f>SUM(BK321:BK322)</f>
        <v>0</v>
      </c>
    </row>
    <row r="321" spans="2:65" s="1" customFormat="1" ht="51" customHeight="1" x14ac:dyDescent="0.3">
      <c r="B321" s="88"/>
      <c r="C321" s="89" t="s">
        <v>807</v>
      </c>
      <c r="D321" s="89" t="s">
        <v>76</v>
      </c>
      <c r="E321" s="90" t="s">
        <v>808</v>
      </c>
      <c r="F321" s="153" t="s">
        <v>809</v>
      </c>
      <c r="G321" s="153"/>
      <c r="H321" s="153"/>
      <c r="I321" s="153"/>
      <c r="J321" s="91" t="s">
        <v>810</v>
      </c>
      <c r="K321" s="92">
        <v>24</v>
      </c>
      <c r="L321" s="150"/>
      <c r="M321" s="150"/>
      <c r="N321" s="150"/>
      <c r="O321" s="150"/>
      <c r="P321" s="150"/>
      <c r="Q321" s="150"/>
      <c r="R321" s="93"/>
      <c r="T321" s="94" t="s">
        <v>1</v>
      </c>
      <c r="U321" s="27" t="s">
        <v>25</v>
      </c>
      <c r="V321" s="95">
        <v>0</v>
      </c>
      <c r="W321" s="95">
        <f>V321*K321</f>
        <v>0</v>
      </c>
      <c r="X321" s="95">
        <v>0</v>
      </c>
      <c r="Y321" s="95">
        <f>X321*K321</f>
        <v>0</v>
      </c>
      <c r="Z321" s="95">
        <v>0</v>
      </c>
      <c r="AA321" s="96">
        <f>Z321*K321</f>
        <v>0</v>
      </c>
      <c r="AR321" s="11" t="s">
        <v>811</v>
      </c>
      <c r="AT321" s="11" t="s">
        <v>76</v>
      </c>
      <c r="AU321" s="11" t="s">
        <v>35</v>
      </c>
      <c r="AY321" s="11" t="s">
        <v>75</v>
      </c>
      <c r="BE321" s="97">
        <f>IF(U321="základná",N321,0)</f>
        <v>0</v>
      </c>
      <c r="BF321" s="97">
        <f>IF(U321="znížená",N321,0)</f>
        <v>0</v>
      </c>
      <c r="BG321" s="97">
        <f>IF(U321="zákl. prenesená",N321,0)</f>
        <v>0</v>
      </c>
      <c r="BH321" s="97">
        <f>IF(U321="zníž. prenesená",N321,0)</f>
        <v>0</v>
      </c>
      <c r="BI321" s="97">
        <f>IF(U321="nulová",N321,0)</f>
        <v>0</v>
      </c>
      <c r="BJ321" s="11" t="s">
        <v>81</v>
      </c>
      <c r="BK321" s="98">
        <f>ROUND(L321*K321,3)</f>
        <v>0</v>
      </c>
      <c r="BL321" s="11" t="s">
        <v>811</v>
      </c>
      <c r="BM321" s="11" t="s">
        <v>812</v>
      </c>
    </row>
    <row r="322" spans="2:65" s="1" customFormat="1" ht="38.25" customHeight="1" x14ac:dyDescent="0.3">
      <c r="B322" s="88"/>
      <c r="C322" s="89" t="s">
        <v>813</v>
      </c>
      <c r="D322" s="89" t="s">
        <v>76</v>
      </c>
      <c r="E322" s="90" t="s">
        <v>814</v>
      </c>
      <c r="F322" s="153" t="s">
        <v>815</v>
      </c>
      <c r="G322" s="153"/>
      <c r="H322" s="153"/>
      <c r="I322" s="153"/>
      <c r="J322" s="91" t="s">
        <v>677</v>
      </c>
      <c r="K322" s="92">
        <v>1</v>
      </c>
      <c r="L322" s="150"/>
      <c r="M322" s="150"/>
      <c r="N322" s="150"/>
      <c r="O322" s="150"/>
      <c r="P322" s="150"/>
      <c r="Q322" s="150"/>
      <c r="R322" s="93"/>
      <c r="T322" s="94" t="s">
        <v>1</v>
      </c>
      <c r="U322" s="103" t="s">
        <v>25</v>
      </c>
      <c r="V322" s="104">
        <v>0</v>
      </c>
      <c r="W322" s="104">
        <f>V322*K322</f>
        <v>0</v>
      </c>
      <c r="X322" s="104">
        <v>0</v>
      </c>
      <c r="Y322" s="104">
        <f>X322*K322</f>
        <v>0</v>
      </c>
      <c r="Z322" s="104">
        <v>0</v>
      </c>
      <c r="AA322" s="105">
        <f>Z322*K322</f>
        <v>0</v>
      </c>
      <c r="AR322" s="11" t="s">
        <v>811</v>
      </c>
      <c r="AT322" s="11" t="s">
        <v>76</v>
      </c>
      <c r="AU322" s="11" t="s">
        <v>35</v>
      </c>
      <c r="AY322" s="11" t="s">
        <v>75</v>
      </c>
      <c r="BE322" s="97">
        <f>IF(U322="základná",N322,0)</f>
        <v>0</v>
      </c>
      <c r="BF322" s="97">
        <f>IF(U322="znížená",N322,0)</f>
        <v>0</v>
      </c>
      <c r="BG322" s="97">
        <f>IF(U322="zákl. prenesená",N322,0)</f>
        <v>0</v>
      </c>
      <c r="BH322" s="97">
        <f>IF(U322="zníž. prenesená",N322,0)</f>
        <v>0</v>
      </c>
      <c r="BI322" s="97">
        <f>IF(U322="nulová",N322,0)</f>
        <v>0</v>
      </c>
      <c r="BJ322" s="11" t="s">
        <v>81</v>
      </c>
      <c r="BK322" s="98">
        <f>ROUND(L322*K322,3)</f>
        <v>0</v>
      </c>
      <c r="BL322" s="11" t="s">
        <v>811</v>
      </c>
      <c r="BM322" s="11" t="s">
        <v>816</v>
      </c>
    </row>
    <row r="323" spans="2:65" s="1" customFormat="1" ht="6.95" customHeight="1" x14ac:dyDescent="0.3">
      <c r="B323" s="37"/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9"/>
    </row>
  </sheetData>
  <mergeCells count="646">
    <mergeCell ref="F315:I315"/>
    <mergeCell ref="F314:I314"/>
    <mergeCell ref="F316:I316"/>
    <mergeCell ref="F317:I317"/>
    <mergeCell ref="F318:I318"/>
    <mergeCell ref="F319:I319"/>
    <mergeCell ref="F321:I321"/>
    <mergeCell ref="F322:I322"/>
    <mergeCell ref="L317:M317"/>
    <mergeCell ref="L316:M316"/>
    <mergeCell ref="L318:M318"/>
    <mergeCell ref="L319:M319"/>
    <mergeCell ref="L321:M321"/>
    <mergeCell ref="L322:M322"/>
    <mergeCell ref="L314:M314"/>
    <mergeCell ref="L315:M315"/>
    <mergeCell ref="N310:Q310"/>
    <mergeCell ref="N309:Q309"/>
    <mergeCell ref="N311:Q311"/>
    <mergeCell ref="N312:Q312"/>
    <mergeCell ref="N313:Q313"/>
    <mergeCell ref="N314:Q314"/>
    <mergeCell ref="N315:Q315"/>
    <mergeCell ref="N316:Q316"/>
    <mergeCell ref="N317:Q317"/>
    <mergeCell ref="N318:Q318"/>
    <mergeCell ref="N319:Q319"/>
    <mergeCell ref="N321:Q321"/>
    <mergeCell ref="N322:Q322"/>
    <mergeCell ref="N320:Q320"/>
    <mergeCell ref="N264:Q264"/>
    <mergeCell ref="N265:Q265"/>
    <mergeCell ref="N266:Q266"/>
    <mergeCell ref="N267:Q267"/>
    <mergeCell ref="N268:Q268"/>
    <mergeCell ref="N269:Q269"/>
    <mergeCell ref="N270:Q270"/>
    <mergeCell ref="N271:Q271"/>
    <mergeCell ref="N272:Q272"/>
    <mergeCell ref="N273:Q273"/>
    <mergeCell ref="N274:Q274"/>
    <mergeCell ref="N275:Q275"/>
    <mergeCell ref="N276:Q276"/>
    <mergeCell ref="N277:Q277"/>
    <mergeCell ref="N278:Q278"/>
    <mergeCell ref="N286:Q286"/>
    <mergeCell ref="N287:Q287"/>
    <mergeCell ref="N288:Q288"/>
    <mergeCell ref="N289:Q289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F277:I277"/>
    <mergeCell ref="L271:M271"/>
    <mergeCell ref="L272:M272"/>
    <mergeCell ref="L273:M273"/>
    <mergeCell ref="L274:M274"/>
    <mergeCell ref="L275:M275"/>
    <mergeCell ref="L276:M276"/>
    <mergeCell ref="L277:M277"/>
    <mergeCell ref="L278:M278"/>
    <mergeCell ref="L279:M279"/>
    <mergeCell ref="N279:Q279"/>
    <mergeCell ref="N280:Q280"/>
    <mergeCell ref="N281:Q281"/>
    <mergeCell ref="N282:Q282"/>
    <mergeCell ref="N283:Q283"/>
    <mergeCell ref="N284:Q284"/>
    <mergeCell ref="N285:Q285"/>
    <mergeCell ref="F278:I278"/>
    <mergeCell ref="F279:I279"/>
    <mergeCell ref="F280:I280"/>
    <mergeCell ref="F281:I281"/>
    <mergeCell ref="F282:I282"/>
    <mergeCell ref="F283:I283"/>
    <mergeCell ref="L280:M280"/>
    <mergeCell ref="L281:M281"/>
    <mergeCell ref="L282:M282"/>
    <mergeCell ref="L283:M283"/>
    <mergeCell ref="N290:Q290"/>
    <mergeCell ref="N291:Q291"/>
    <mergeCell ref="N292:Q292"/>
    <mergeCell ref="N293:Q29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L284:M284"/>
    <mergeCell ref="L285:M285"/>
    <mergeCell ref="L286:M286"/>
    <mergeCell ref="L287:M287"/>
    <mergeCell ref="L288:M288"/>
    <mergeCell ref="L289:M289"/>
    <mergeCell ref="L290:M290"/>
    <mergeCell ref="L291:M291"/>
    <mergeCell ref="L292:M292"/>
    <mergeCell ref="L293:M293"/>
    <mergeCell ref="L294:M294"/>
    <mergeCell ref="N294:Q294"/>
    <mergeCell ref="N295:Q295"/>
    <mergeCell ref="N296:Q296"/>
    <mergeCell ref="N297:Q297"/>
    <mergeCell ref="N298:Q298"/>
    <mergeCell ref="N299:Q299"/>
    <mergeCell ref="N300:Q300"/>
    <mergeCell ref="F294:I294"/>
    <mergeCell ref="F295:I295"/>
    <mergeCell ref="F296:I296"/>
    <mergeCell ref="F297:I297"/>
    <mergeCell ref="F298:I298"/>
    <mergeCell ref="L295:M295"/>
    <mergeCell ref="L296:M296"/>
    <mergeCell ref="L297:M297"/>
    <mergeCell ref="L298:M298"/>
    <mergeCell ref="N301:Q301"/>
    <mergeCell ref="N302:Q302"/>
    <mergeCell ref="N303:Q303"/>
    <mergeCell ref="N304:Q304"/>
    <mergeCell ref="N305:Q305"/>
    <mergeCell ref="N306:Q306"/>
    <mergeCell ref="N307:Q307"/>
    <mergeCell ref="N308:Q308"/>
    <mergeCell ref="F299:I299"/>
    <mergeCell ref="F300:I300"/>
    <mergeCell ref="F301:I301"/>
    <mergeCell ref="F302:I302"/>
    <mergeCell ref="F303:I303"/>
    <mergeCell ref="F304:I304"/>
    <mergeCell ref="F305:I305"/>
    <mergeCell ref="F306:I306"/>
    <mergeCell ref="F307:I307"/>
    <mergeCell ref="F308:I308"/>
    <mergeCell ref="L299:M299"/>
    <mergeCell ref="L300:M300"/>
    <mergeCell ref="F309:I309"/>
    <mergeCell ref="F310:I310"/>
    <mergeCell ref="F311:I311"/>
    <mergeCell ref="F312:I312"/>
    <mergeCell ref="F313:I313"/>
    <mergeCell ref="L301:M301"/>
    <mergeCell ref="L302:M302"/>
    <mergeCell ref="L303:M303"/>
    <mergeCell ref="L304:M304"/>
    <mergeCell ref="L305:M305"/>
    <mergeCell ref="L306:M306"/>
    <mergeCell ref="L307:M307"/>
    <mergeCell ref="L308:M308"/>
    <mergeCell ref="L309:M309"/>
    <mergeCell ref="L310:M310"/>
    <mergeCell ref="L311:M311"/>
    <mergeCell ref="L312:M312"/>
    <mergeCell ref="L313:M313"/>
    <mergeCell ref="O17:P17"/>
    <mergeCell ref="O18:P18"/>
    <mergeCell ref="O20:P20"/>
    <mergeCell ref="O21:P21"/>
    <mergeCell ref="E24:L24"/>
    <mergeCell ref="H1:K1"/>
    <mergeCell ref="S2:AC2"/>
    <mergeCell ref="M27:P27"/>
    <mergeCell ref="M30:P30"/>
    <mergeCell ref="M28:P28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99:Q99"/>
    <mergeCell ref="N101:Q101"/>
    <mergeCell ref="L103:Q103"/>
    <mergeCell ref="C109:Q109"/>
    <mergeCell ref="F111:P111"/>
    <mergeCell ref="F112:P112"/>
    <mergeCell ref="M114:P114"/>
    <mergeCell ref="M116:Q116"/>
    <mergeCell ref="M117:Q117"/>
    <mergeCell ref="L119:M119"/>
    <mergeCell ref="N119:Q119"/>
    <mergeCell ref="F119:I119"/>
    <mergeCell ref="L123:M123"/>
    <mergeCell ref="N123:Q123"/>
    <mergeCell ref="L125:M125"/>
    <mergeCell ref="N125:Q125"/>
    <mergeCell ref="L126:M126"/>
    <mergeCell ref="N126:Q126"/>
    <mergeCell ref="N120:Q120"/>
    <mergeCell ref="N121:Q121"/>
    <mergeCell ref="N122:Q122"/>
    <mergeCell ref="N124:Q124"/>
    <mergeCell ref="N127:Q127"/>
    <mergeCell ref="F123:I123"/>
    <mergeCell ref="F126:I126"/>
    <mergeCell ref="F125:I125"/>
    <mergeCell ref="N128:Q128"/>
    <mergeCell ref="F132:I132"/>
    <mergeCell ref="F134:I134"/>
    <mergeCell ref="F133:I133"/>
    <mergeCell ref="L132:M132"/>
    <mergeCell ref="N132:Q132"/>
    <mergeCell ref="L133:M133"/>
    <mergeCell ref="N133:Q133"/>
    <mergeCell ref="L134:M134"/>
    <mergeCell ref="N134:Q134"/>
    <mergeCell ref="F129:I129"/>
    <mergeCell ref="F131:I131"/>
    <mergeCell ref="L129:M129"/>
    <mergeCell ref="N129:Q129"/>
    <mergeCell ref="F130:I130"/>
    <mergeCell ref="L130:M130"/>
    <mergeCell ref="N130:Q130"/>
    <mergeCell ref="L131:M131"/>
    <mergeCell ref="N131:Q131"/>
    <mergeCell ref="F135:I135"/>
    <mergeCell ref="F137:I137"/>
    <mergeCell ref="L135:M135"/>
    <mergeCell ref="N135:Q135"/>
    <mergeCell ref="F136:I136"/>
    <mergeCell ref="L136:M136"/>
    <mergeCell ref="N136:Q136"/>
    <mergeCell ref="L137:M137"/>
    <mergeCell ref="N137:Q137"/>
    <mergeCell ref="F138:I138"/>
    <mergeCell ref="F140:I140"/>
    <mergeCell ref="L138:M138"/>
    <mergeCell ref="N138:Q138"/>
    <mergeCell ref="F139:I139"/>
    <mergeCell ref="L139:M139"/>
    <mergeCell ref="N139:Q139"/>
    <mergeCell ref="L140:M140"/>
    <mergeCell ref="N140:Q140"/>
    <mergeCell ref="L141:M141"/>
    <mergeCell ref="N141:Q141"/>
    <mergeCell ref="L142:M142"/>
    <mergeCell ref="N142:Q142"/>
    <mergeCell ref="N143:Q143"/>
    <mergeCell ref="F141:I141"/>
    <mergeCell ref="F144:I144"/>
    <mergeCell ref="F142:I142"/>
    <mergeCell ref="L144:M144"/>
    <mergeCell ref="N144:Q144"/>
    <mergeCell ref="N152:Q152"/>
    <mergeCell ref="N153:Q153"/>
    <mergeCell ref="N154:Q154"/>
    <mergeCell ref="N155:Q155"/>
    <mergeCell ref="F145:I145"/>
    <mergeCell ref="F148:I148"/>
    <mergeCell ref="F146:I146"/>
    <mergeCell ref="F147:I147"/>
    <mergeCell ref="F149:I149"/>
    <mergeCell ref="F150:I150"/>
    <mergeCell ref="F151:I151"/>
    <mergeCell ref="F152:I152"/>
    <mergeCell ref="F153:I153"/>
    <mergeCell ref="F154:I154"/>
    <mergeCell ref="F155:I155"/>
    <mergeCell ref="L145:M145"/>
    <mergeCell ref="N145:Q145"/>
    <mergeCell ref="L146:M146"/>
    <mergeCell ref="N146:Q146"/>
    <mergeCell ref="N147:Q147"/>
    <mergeCell ref="N148:Q148"/>
    <mergeCell ref="N149:Q149"/>
    <mergeCell ref="N150:Q150"/>
    <mergeCell ref="N151:Q151"/>
    <mergeCell ref="L147:M147"/>
    <mergeCell ref="L152:M152"/>
    <mergeCell ref="L150:M150"/>
    <mergeCell ref="L148:M148"/>
    <mergeCell ref="L149:M149"/>
    <mergeCell ref="L151:M151"/>
    <mergeCell ref="L153:M153"/>
    <mergeCell ref="L154:M154"/>
    <mergeCell ref="L155:M155"/>
    <mergeCell ref="N156:Q156"/>
    <mergeCell ref="N157:Q157"/>
    <mergeCell ref="N158:Q158"/>
    <mergeCell ref="N159:Q159"/>
    <mergeCell ref="N160:Q160"/>
    <mergeCell ref="N161:Q161"/>
    <mergeCell ref="N162:Q162"/>
    <mergeCell ref="F156:I156"/>
    <mergeCell ref="F157:I157"/>
    <mergeCell ref="F158:I158"/>
    <mergeCell ref="F159:I159"/>
    <mergeCell ref="L156:M156"/>
    <mergeCell ref="L157:M157"/>
    <mergeCell ref="L158:M158"/>
    <mergeCell ref="L159:M159"/>
    <mergeCell ref="N163:Q163"/>
    <mergeCell ref="N164:Q164"/>
    <mergeCell ref="N165:Q165"/>
    <mergeCell ref="N166:Q166"/>
    <mergeCell ref="N167:Q167"/>
    <mergeCell ref="N168:Q168"/>
    <mergeCell ref="N169:Q169"/>
    <mergeCell ref="N170:Q170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L160:M160"/>
    <mergeCell ref="L161:M161"/>
    <mergeCell ref="L162:M162"/>
    <mergeCell ref="L163:M163"/>
    <mergeCell ref="L164:M164"/>
    <mergeCell ref="L165:M165"/>
    <mergeCell ref="L166:M166"/>
    <mergeCell ref="L167:M167"/>
    <mergeCell ref="L168:M168"/>
    <mergeCell ref="L169:M169"/>
    <mergeCell ref="L170:M170"/>
    <mergeCell ref="N171:Q171"/>
    <mergeCell ref="N172:Q172"/>
    <mergeCell ref="N173:Q173"/>
    <mergeCell ref="N174:Q174"/>
    <mergeCell ref="N175:Q175"/>
    <mergeCell ref="N176:Q176"/>
    <mergeCell ref="N177:Q177"/>
    <mergeCell ref="F171:I171"/>
    <mergeCell ref="F172:I172"/>
    <mergeCell ref="F173:I173"/>
    <mergeCell ref="F174:I174"/>
    <mergeCell ref="L171:M171"/>
    <mergeCell ref="L172:M172"/>
    <mergeCell ref="L173:M173"/>
    <mergeCell ref="L174:M174"/>
    <mergeCell ref="N178:Q178"/>
    <mergeCell ref="N179:Q179"/>
    <mergeCell ref="N180:Q180"/>
    <mergeCell ref="N181:Q181"/>
    <mergeCell ref="N182:Q182"/>
    <mergeCell ref="N183:Q183"/>
    <mergeCell ref="N184:Q184"/>
    <mergeCell ref="N185:Q185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L175:M175"/>
    <mergeCell ref="L176:M176"/>
    <mergeCell ref="F186:I186"/>
    <mergeCell ref="F187:I187"/>
    <mergeCell ref="F188:I188"/>
    <mergeCell ref="F189:I189"/>
    <mergeCell ref="F190:I190"/>
    <mergeCell ref="L177:M177"/>
    <mergeCell ref="L178:M178"/>
    <mergeCell ref="L179:M179"/>
    <mergeCell ref="L180:M180"/>
    <mergeCell ref="L181:M181"/>
    <mergeCell ref="L182:M182"/>
    <mergeCell ref="L183:M183"/>
    <mergeCell ref="L184:M184"/>
    <mergeCell ref="L186:M186"/>
    <mergeCell ref="L187:M187"/>
    <mergeCell ref="L188:M188"/>
    <mergeCell ref="L189:M189"/>
    <mergeCell ref="L190:M190"/>
    <mergeCell ref="L191:M191"/>
    <mergeCell ref="L192:M192"/>
    <mergeCell ref="N186:Q186"/>
    <mergeCell ref="N188:Q188"/>
    <mergeCell ref="N187:Q187"/>
    <mergeCell ref="N189:Q189"/>
    <mergeCell ref="N190:Q190"/>
    <mergeCell ref="N191:Q191"/>
    <mergeCell ref="N192:Q192"/>
    <mergeCell ref="N193:Q193"/>
    <mergeCell ref="N194:Q194"/>
    <mergeCell ref="N195:Q195"/>
    <mergeCell ref="N196:Q196"/>
    <mergeCell ref="N197:Q197"/>
    <mergeCell ref="N198:Q198"/>
    <mergeCell ref="N199:Q199"/>
    <mergeCell ref="N200:Q200"/>
    <mergeCell ref="N201:Q201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L193:M193"/>
    <mergeCell ref="L194:M194"/>
    <mergeCell ref="L195:M195"/>
    <mergeCell ref="L196:M196"/>
    <mergeCell ref="L197:M197"/>
    <mergeCell ref="L198:M198"/>
    <mergeCell ref="L199:M199"/>
    <mergeCell ref="L200:M200"/>
    <mergeCell ref="L202:M202"/>
    <mergeCell ref="N202:Q202"/>
    <mergeCell ref="N203:Q203"/>
    <mergeCell ref="N204:Q204"/>
    <mergeCell ref="N205:Q205"/>
    <mergeCell ref="N206:Q206"/>
    <mergeCell ref="N207:Q207"/>
    <mergeCell ref="N208:Q208"/>
    <mergeCell ref="F200:I200"/>
    <mergeCell ref="F202:I202"/>
    <mergeCell ref="F203:I203"/>
    <mergeCell ref="F204:I204"/>
    <mergeCell ref="F205:I205"/>
    <mergeCell ref="F206:I206"/>
    <mergeCell ref="L203:M203"/>
    <mergeCell ref="L204:M204"/>
    <mergeCell ref="L205:M205"/>
    <mergeCell ref="L206:M206"/>
    <mergeCell ref="N209:Q209"/>
    <mergeCell ref="N210:Q210"/>
    <mergeCell ref="N211:Q211"/>
    <mergeCell ref="N212:Q212"/>
    <mergeCell ref="N213:Q213"/>
    <mergeCell ref="N214:Q214"/>
    <mergeCell ref="N215:Q215"/>
    <mergeCell ref="N216:Q216"/>
    <mergeCell ref="F207:I207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L207:M207"/>
    <mergeCell ref="L208:M208"/>
    <mergeCell ref="L209:M209"/>
    <mergeCell ref="L210:M210"/>
    <mergeCell ref="L211:M211"/>
    <mergeCell ref="L212:M212"/>
    <mergeCell ref="L213:M213"/>
    <mergeCell ref="L214:M214"/>
    <mergeCell ref="L215:M215"/>
    <mergeCell ref="L216:M216"/>
    <mergeCell ref="L217:M217"/>
    <mergeCell ref="N217:Q217"/>
    <mergeCell ref="N218:Q218"/>
    <mergeCell ref="N219:Q219"/>
    <mergeCell ref="N220:Q220"/>
    <mergeCell ref="N221:Q221"/>
    <mergeCell ref="N222:Q222"/>
    <mergeCell ref="N223:Q223"/>
    <mergeCell ref="F217:I217"/>
    <mergeCell ref="F218:I218"/>
    <mergeCell ref="F219:I219"/>
    <mergeCell ref="F220:I220"/>
    <mergeCell ref="F221:I221"/>
    <mergeCell ref="L218:M218"/>
    <mergeCell ref="L219:M219"/>
    <mergeCell ref="L220:M220"/>
    <mergeCell ref="L221:M221"/>
    <mergeCell ref="N224:Q224"/>
    <mergeCell ref="N225:Q225"/>
    <mergeCell ref="N226:Q226"/>
    <mergeCell ref="N227:Q227"/>
    <mergeCell ref="N228:Q228"/>
    <mergeCell ref="N229:Q229"/>
    <mergeCell ref="N230:Q230"/>
    <mergeCell ref="N231:Q23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L222:M222"/>
    <mergeCell ref="L223:M223"/>
    <mergeCell ref="L224:M224"/>
    <mergeCell ref="L225:M225"/>
    <mergeCell ref="L226:M226"/>
    <mergeCell ref="L227:M227"/>
    <mergeCell ref="L228:M228"/>
    <mergeCell ref="L229:M229"/>
    <mergeCell ref="L230:M230"/>
    <mergeCell ref="L231:M231"/>
    <mergeCell ref="L232:M232"/>
    <mergeCell ref="N232:Q232"/>
    <mergeCell ref="N233:Q233"/>
    <mergeCell ref="N234:Q234"/>
    <mergeCell ref="N235:Q235"/>
    <mergeCell ref="N236:Q236"/>
    <mergeCell ref="N237:Q237"/>
    <mergeCell ref="N238:Q238"/>
    <mergeCell ref="F232:I232"/>
    <mergeCell ref="F233:I233"/>
    <mergeCell ref="F234:I234"/>
    <mergeCell ref="F235:I235"/>
    <mergeCell ref="F236:I236"/>
    <mergeCell ref="L233:M233"/>
    <mergeCell ref="L234:M234"/>
    <mergeCell ref="L235:M235"/>
    <mergeCell ref="L236:M236"/>
    <mergeCell ref="N239:Q239"/>
    <mergeCell ref="N240:Q240"/>
    <mergeCell ref="N241:Q241"/>
    <mergeCell ref="N242:Q242"/>
    <mergeCell ref="N243:Q243"/>
    <mergeCell ref="N244:Q244"/>
    <mergeCell ref="N245:Q245"/>
    <mergeCell ref="N246:Q246"/>
    <mergeCell ref="F237:I237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L237:M237"/>
    <mergeCell ref="L238:M238"/>
    <mergeCell ref="F247:I247"/>
    <mergeCell ref="F248:I248"/>
    <mergeCell ref="F249:I249"/>
    <mergeCell ref="F250:I250"/>
    <mergeCell ref="F251:I251"/>
    <mergeCell ref="L239:M239"/>
    <mergeCell ref="L240:M240"/>
    <mergeCell ref="L241:M241"/>
    <mergeCell ref="L242:M242"/>
    <mergeCell ref="L243:M243"/>
    <mergeCell ref="L244:M244"/>
    <mergeCell ref="L245:M245"/>
    <mergeCell ref="L246:M246"/>
    <mergeCell ref="L247:M247"/>
    <mergeCell ref="L248:M248"/>
    <mergeCell ref="L249:M249"/>
    <mergeCell ref="L250:M250"/>
    <mergeCell ref="L251:M251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2:I262"/>
    <mergeCell ref="F264:I264"/>
    <mergeCell ref="F265:I265"/>
    <mergeCell ref="F266:I266"/>
    <mergeCell ref="F267:I267"/>
    <mergeCell ref="F268:I268"/>
    <mergeCell ref="L255:M255"/>
    <mergeCell ref="L256:M256"/>
    <mergeCell ref="L257:M257"/>
    <mergeCell ref="L258:M258"/>
    <mergeCell ref="L259:M259"/>
    <mergeCell ref="L260:M260"/>
    <mergeCell ref="L262:M262"/>
    <mergeCell ref="L263:M263"/>
    <mergeCell ref="L264:M264"/>
    <mergeCell ref="L265:M265"/>
    <mergeCell ref="L266:M266"/>
    <mergeCell ref="L267:M267"/>
    <mergeCell ref="L268:M268"/>
    <mergeCell ref="F263:I263"/>
    <mergeCell ref="L269:M269"/>
    <mergeCell ref="L270:M270"/>
    <mergeCell ref="N247:Q247"/>
    <mergeCell ref="N248:Q248"/>
    <mergeCell ref="N249:Q249"/>
    <mergeCell ref="N250:Q250"/>
    <mergeCell ref="N251:Q251"/>
    <mergeCell ref="N253:Q253"/>
    <mergeCell ref="N254:Q254"/>
    <mergeCell ref="N255:Q255"/>
    <mergeCell ref="N256:Q256"/>
    <mergeCell ref="N257:Q257"/>
    <mergeCell ref="N258:Q258"/>
    <mergeCell ref="N259:Q259"/>
    <mergeCell ref="N260:Q260"/>
    <mergeCell ref="N252:Q252"/>
    <mergeCell ref="L253:M253"/>
    <mergeCell ref="L254:M254"/>
    <mergeCell ref="N263:Q263"/>
    <mergeCell ref="N262:Q262"/>
    <mergeCell ref="N261:Q261"/>
  </mergeCells>
  <hyperlinks>
    <hyperlink ref="F1:G1" location="C2" display="1) Krycí list rozpočtu"/>
    <hyperlink ref="H1:K1" location="C86" display="2) Rekapitulácia rozpočtu"/>
    <hyperlink ref="L1" location="C119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8"/>
  <sheetViews>
    <sheetView zoomScale="85" zoomScaleNormal="85" workbookViewId="0">
      <selection activeCell="B98" sqref="B98"/>
    </sheetView>
  </sheetViews>
  <sheetFormatPr defaultColWidth="9.33203125" defaultRowHeight="15" customHeight="1" x14ac:dyDescent="0.25"/>
  <cols>
    <col min="1" max="1" width="16.6640625" style="120" customWidth="1"/>
    <col min="2" max="2" width="69.5" style="121" customWidth="1"/>
    <col min="3" max="3" width="6.83203125" style="120" customWidth="1"/>
    <col min="4" max="4" width="5.6640625" style="120" customWidth="1"/>
    <col min="5" max="5" width="12.83203125" style="122" customWidth="1"/>
    <col min="6" max="7" width="5.33203125" style="124" customWidth="1"/>
    <col min="8" max="8" width="25.1640625" style="124" customWidth="1"/>
    <col min="9" max="9" width="8.6640625" style="124" customWidth="1"/>
    <col min="10" max="19" width="5.33203125" style="124" customWidth="1"/>
    <col min="20" max="20" width="9.33203125" style="125" customWidth="1"/>
    <col min="21" max="27" width="4.33203125" style="124" customWidth="1"/>
    <col min="28" max="34" width="5.83203125" style="124" customWidth="1"/>
    <col min="35" max="35" width="9.33203125" style="125" customWidth="1"/>
    <col min="36" max="36" width="6.5" style="126" customWidth="1"/>
    <col min="37" max="37" width="7.33203125" style="126" customWidth="1"/>
    <col min="38" max="38" width="6.33203125" style="126" customWidth="1"/>
    <col min="39" max="39" width="5.1640625" style="126" customWidth="1"/>
    <col min="40" max="41" width="5.33203125" style="126" customWidth="1"/>
    <col min="42" max="43" width="5" style="126" customWidth="1"/>
    <col min="44" max="44" width="7.33203125" style="126" customWidth="1"/>
    <col min="45" max="45" width="6.33203125" style="126" customWidth="1"/>
    <col min="46" max="46" width="5.33203125" style="126" customWidth="1"/>
    <col min="47" max="47" width="6.6640625" style="126" customWidth="1"/>
    <col min="48" max="48" width="7.5" style="125" customWidth="1"/>
    <col min="49" max="49" width="6.33203125" style="125" customWidth="1"/>
    <col min="50" max="50" width="6.1640625" style="125" customWidth="1"/>
    <col min="51" max="51" width="5.5" style="125" customWidth="1"/>
    <col min="52" max="52" width="5.33203125" style="125" customWidth="1"/>
    <col min="53" max="54" width="5.1640625" style="125" customWidth="1"/>
    <col min="55" max="55" width="5" style="125" customWidth="1"/>
    <col min="56" max="57" width="5.1640625" style="125" customWidth="1"/>
    <col min="58" max="59" width="4.33203125" style="125" customWidth="1"/>
    <col min="60" max="65" width="9.33203125" style="125" customWidth="1"/>
    <col min="66" max="66" width="6.1640625" style="125" customWidth="1"/>
    <col min="67" max="67" width="5.83203125" style="125" customWidth="1"/>
    <col min="68" max="69" width="5.6640625" style="125" customWidth="1"/>
    <col min="70" max="70" width="5.83203125" style="125" customWidth="1"/>
    <col min="71" max="72" width="5.33203125" style="125" customWidth="1"/>
    <col min="73" max="73" width="6.1640625" style="125" customWidth="1"/>
    <col min="74" max="74" width="5.83203125" style="125" customWidth="1"/>
    <col min="75" max="75" width="5" style="125" customWidth="1"/>
    <col min="76" max="76" width="6.1640625" style="125" customWidth="1"/>
    <col min="77" max="77" width="4.83203125" style="125" customWidth="1"/>
    <col min="78" max="78" width="6.5" style="125" customWidth="1"/>
    <col min="79" max="79" width="9.33203125" style="125" customWidth="1"/>
    <col min="80" max="91" width="9.33203125" style="125"/>
    <col min="92" max="96" width="9.33203125" style="127"/>
    <col min="97" max="104" width="9.33203125" style="125"/>
    <col min="105" max="16384" width="9.33203125" style="127"/>
  </cols>
  <sheetData>
    <row r="1" spans="1:104" ht="15" customHeight="1" x14ac:dyDescent="0.25">
      <c r="F1" s="123"/>
      <c r="CN1" s="125"/>
      <c r="CO1" s="125"/>
      <c r="CP1" s="125"/>
      <c r="CQ1" s="125"/>
      <c r="CR1" s="125"/>
    </row>
    <row r="2" spans="1:104" ht="15" customHeight="1" thickBot="1" x14ac:dyDescent="0.3">
      <c r="F2" s="123"/>
      <c r="CN2" s="125"/>
      <c r="CO2" s="125"/>
      <c r="CP2" s="125"/>
      <c r="CQ2" s="125"/>
      <c r="CR2" s="125"/>
    </row>
    <row r="3" spans="1:104" s="132" customFormat="1" ht="39.75" customHeight="1" x14ac:dyDescent="0.2">
      <c r="A3" s="107" t="s">
        <v>818</v>
      </c>
      <c r="B3" s="108" t="s">
        <v>64</v>
      </c>
      <c r="C3" s="109" t="s">
        <v>66</v>
      </c>
      <c r="D3" s="110"/>
      <c r="E3" s="122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9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9"/>
      <c r="AJ3" s="130"/>
      <c r="AK3" s="130"/>
      <c r="AL3" s="130"/>
      <c r="AM3" s="130"/>
      <c r="AN3" s="130"/>
      <c r="AO3" s="130"/>
      <c r="AP3" s="130"/>
      <c r="AQ3" s="131"/>
      <c r="AR3" s="131"/>
      <c r="AS3" s="131"/>
      <c r="AT3" s="131"/>
      <c r="AU3" s="131"/>
      <c r="AV3" s="128"/>
      <c r="AW3" s="128"/>
      <c r="AX3" s="128"/>
      <c r="AY3" s="128"/>
      <c r="AZ3" s="128"/>
      <c r="BA3" s="128"/>
      <c r="BB3" s="128"/>
      <c r="BC3" s="129"/>
      <c r="BD3" s="129"/>
      <c r="BE3" s="129"/>
      <c r="BF3" s="129"/>
      <c r="BG3" s="129"/>
      <c r="BH3" s="128"/>
      <c r="BI3" s="129"/>
      <c r="BJ3" s="129"/>
      <c r="BK3" s="129"/>
      <c r="BL3" s="129"/>
      <c r="BM3" s="129"/>
      <c r="BN3" s="128"/>
      <c r="BO3" s="128"/>
      <c r="BP3" s="128"/>
      <c r="BQ3" s="128"/>
      <c r="BR3" s="128"/>
      <c r="BS3" s="128"/>
      <c r="BT3" s="128"/>
      <c r="BU3" s="128"/>
      <c r="BV3" s="128"/>
      <c r="BW3" s="128"/>
      <c r="BX3" s="128"/>
      <c r="BY3" s="128"/>
      <c r="BZ3" s="128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</row>
    <row r="4" spans="1:104" s="136" customFormat="1" ht="15.95" customHeight="1" x14ac:dyDescent="0.2">
      <c r="A4" s="111"/>
      <c r="B4" s="112" t="s">
        <v>819</v>
      </c>
      <c r="C4" s="113"/>
      <c r="D4" s="114" t="s">
        <v>15</v>
      </c>
      <c r="E4" s="122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4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4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4"/>
      <c r="BJ4" s="133"/>
      <c r="BK4" s="133"/>
      <c r="BL4" s="133"/>
      <c r="BM4" s="134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133"/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4"/>
      <c r="CY4" s="134"/>
      <c r="CZ4" s="134"/>
    </row>
    <row r="5" spans="1:104" s="136" customFormat="1" ht="15.75" customHeight="1" x14ac:dyDescent="0.2">
      <c r="A5" s="111" t="s">
        <v>820</v>
      </c>
      <c r="B5" s="115" t="s">
        <v>821</v>
      </c>
      <c r="C5" s="113">
        <v>255</v>
      </c>
      <c r="D5" s="114" t="s">
        <v>93</v>
      </c>
      <c r="E5" s="122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4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4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4"/>
      <c r="BJ5" s="133"/>
      <c r="BK5" s="133"/>
      <c r="BL5" s="133"/>
      <c r="BM5" s="134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4"/>
      <c r="CB5" s="134"/>
      <c r="CC5" s="134"/>
      <c r="CD5" s="134"/>
      <c r="CE5" s="134"/>
      <c r="CF5" s="134"/>
      <c r="CG5" s="134"/>
      <c r="CH5" s="134"/>
      <c r="CI5" s="134"/>
      <c r="CJ5" s="134"/>
      <c r="CK5" s="134"/>
      <c r="CL5" s="134"/>
      <c r="CM5" s="134"/>
      <c r="CN5" s="134"/>
      <c r="CO5" s="134"/>
      <c r="CP5" s="134"/>
      <c r="CQ5" s="134"/>
      <c r="CR5" s="134"/>
      <c r="CS5" s="134"/>
      <c r="CT5" s="134"/>
      <c r="CU5" s="134"/>
      <c r="CV5" s="134"/>
      <c r="CW5" s="134"/>
      <c r="CX5" s="134"/>
      <c r="CY5" s="134"/>
      <c r="CZ5" s="134"/>
    </row>
    <row r="6" spans="1:104" s="136" customFormat="1" ht="15.95" customHeight="1" x14ac:dyDescent="0.2">
      <c r="A6" s="111">
        <v>11371961050</v>
      </c>
      <c r="B6" s="115" t="s">
        <v>822</v>
      </c>
      <c r="C6" s="113">
        <v>13</v>
      </c>
      <c r="D6" s="114" t="s">
        <v>93</v>
      </c>
      <c r="E6" s="122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4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4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4"/>
      <c r="BJ6" s="133"/>
      <c r="BK6" s="133"/>
      <c r="BL6" s="133"/>
      <c r="BM6" s="134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4"/>
      <c r="CB6" s="134"/>
      <c r="CC6" s="134"/>
      <c r="CD6" s="134"/>
      <c r="CE6" s="134"/>
      <c r="CF6" s="134"/>
      <c r="CG6" s="134"/>
      <c r="CH6" s="134"/>
      <c r="CI6" s="134"/>
      <c r="CJ6" s="134"/>
      <c r="CK6" s="134"/>
      <c r="CL6" s="134"/>
      <c r="CM6" s="134"/>
      <c r="CN6" s="134"/>
      <c r="CO6" s="134"/>
      <c r="CP6" s="134"/>
      <c r="CQ6" s="134"/>
      <c r="CR6" s="134"/>
      <c r="CS6" s="134"/>
      <c r="CT6" s="134"/>
      <c r="CU6" s="134"/>
      <c r="CV6" s="134"/>
      <c r="CW6" s="134"/>
      <c r="CX6" s="134"/>
      <c r="CY6" s="134"/>
      <c r="CZ6" s="134"/>
    </row>
    <row r="7" spans="1:104" s="136" customFormat="1" ht="15.95" customHeight="1" x14ac:dyDescent="0.2">
      <c r="A7" s="111" t="s">
        <v>823</v>
      </c>
      <c r="B7" s="115" t="s">
        <v>824</v>
      </c>
      <c r="C7" s="113">
        <v>32</v>
      </c>
      <c r="D7" s="114" t="s">
        <v>79</v>
      </c>
      <c r="E7" s="122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4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4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4"/>
      <c r="BJ7" s="133"/>
      <c r="BK7" s="133"/>
      <c r="BL7" s="133"/>
      <c r="BM7" s="134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4"/>
      <c r="CB7" s="134"/>
      <c r="CC7" s="134"/>
      <c r="CD7" s="134"/>
      <c r="CE7" s="134"/>
      <c r="CF7" s="134"/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</row>
    <row r="8" spans="1:104" s="136" customFormat="1" ht="15.95" customHeight="1" x14ac:dyDescent="0.2">
      <c r="A8" s="111">
        <v>11040471001</v>
      </c>
      <c r="B8" s="115" t="s">
        <v>825</v>
      </c>
      <c r="C8" s="113">
        <v>1</v>
      </c>
      <c r="D8" s="114" t="s">
        <v>151</v>
      </c>
      <c r="E8" s="122"/>
      <c r="F8" s="133" t="e">
        <v>#N/A</v>
      </c>
      <c r="G8" s="133" t="e">
        <v>#N/A</v>
      </c>
      <c r="H8" s="133" t="e">
        <v>#N/A</v>
      </c>
      <c r="I8" s="133" t="e">
        <v>#N/A</v>
      </c>
      <c r="J8" s="133" t="e">
        <v>#N/A</v>
      </c>
      <c r="K8" s="133" t="e">
        <v>#N/A</v>
      </c>
      <c r="L8" s="133" t="e">
        <v>#N/A</v>
      </c>
      <c r="M8" s="133" t="e">
        <v>#N/A</v>
      </c>
      <c r="N8" s="133" t="e">
        <v>#N/A</v>
      </c>
      <c r="O8" s="133" t="e">
        <v>#N/A</v>
      </c>
      <c r="P8" s="133" t="e">
        <v>#N/A</v>
      </c>
      <c r="Q8" s="133" t="e">
        <v>#N/A</v>
      </c>
      <c r="R8" s="133" t="e">
        <v>#N/A</v>
      </c>
      <c r="S8" s="133" t="e">
        <v>#N/A</v>
      </c>
      <c r="T8" s="134"/>
      <c r="U8" s="133" t="e">
        <v>#N/A</v>
      </c>
      <c r="V8" s="133" t="e">
        <v>#N/A</v>
      </c>
      <c r="W8" s="133" t="e">
        <v>#N/A</v>
      </c>
      <c r="X8" s="133" t="e">
        <v>#N/A</v>
      </c>
      <c r="Y8" s="133" t="e">
        <v>#N/A</v>
      </c>
      <c r="Z8" s="133" t="e">
        <v>#N/A</v>
      </c>
      <c r="AA8" s="133" t="e">
        <v>#N/A</v>
      </c>
      <c r="AB8" s="133" t="e">
        <v>#N/A</v>
      </c>
      <c r="AC8" s="133" t="e">
        <v>#N/A</v>
      </c>
      <c r="AD8" s="133" t="e">
        <v>#N/A</v>
      </c>
      <c r="AE8" s="133" t="e">
        <v>#N/A</v>
      </c>
      <c r="AF8" s="133" t="e">
        <v>#N/A</v>
      </c>
      <c r="AG8" s="133" t="e">
        <v>#N/A</v>
      </c>
      <c r="AH8" s="133" t="e">
        <v>#N/A</v>
      </c>
      <c r="AI8" s="134"/>
      <c r="AJ8" s="135" t="e">
        <v>#N/A</v>
      </c>
      <c r="AK8" s="135" t="e">
        <v>#N/A</v>
      </c>
      <c r="AL8" s="135" t="e">
        <v>#N/A</v>
      </c>
      <c r="AM8" s="135" t="e">
        <v>#N/A</v>
      </c>
      <c r="AN8" s="135" t="e">
        <v>#N/A</v>
      </c>
      <c r="AO8" s="135" t="e">
        <v>#N/A</v>
      </c>
      <c r="AP8" s="135" t="e">
        <v>#N/A</v>
      </c>
      <c r="AQ8" s="135" t="e">
        <v>#N/A</v>
      </c>
      <c r="AR8" s="135" t="e">
        <v>#N/A</v>
      </c>
      <c r="AS8" s="135" t="e">
        <v>#N/A</v>
      </c>
      <c r="AT8" s="135" t="e">
        <v>#N/A</v>
      </c>
      <c r="AU8" s="135" t="e">
        <v>#N/A</v>
      </c>
      <c r="AV8" s="133" t="e">
        <v>#N/A</v>
      </c>
      <c r="AW8" s="133" t="e">
        <v>#N/A</v>
      </c>
      <c r="AX8" s="133" t="e">
        <v>#N/A</v>
      </c>
      <c r="AY8" s="133" t="e">
        <v>#N/A</v>
      </c>
      <c r="AZ8" s="133" t="e">
        <v>#N/A</v>
      </c>
      <c r="BA8" s="133" t="e">
        <v>#N/A</v>
      </c>
      <c r="BB8" s="133" t="e">
        <v>#N/A</v>
      </c>
      <c r="BC8" s="133" t="e">
        <v>#N/A</v>
      </c>
      <c r="BD8" s="133" t="e">
        <v>#N/A</v>
      </c>
      <c r="BE8" s="133" t="e">
        <v>#N/A</v>
      </c>
      <c r="BF8" s="133" t="e">
        <v>#N/A</v>
      </c>
      <c r="BG8" s="133" t="e">
        <v>#N/A</v>
      </c>
      <c r="BH8" s="133" t="e">
        <v>#N/A</v>
      </c>
      <c r="BI8" s="134"/>
      <c r="BJ8" s="133" t="e">
        <v>#N/A</v>
      </c>
      <c r="BK8" s="133"/>
      <c r="BL8" s="133"/>
      <c r="BM8" s="134"/>
      <c r="BN8" s="133" t="e">
        <v>#N/A</v>
      </c>
      <c r="BO8" s="133" t="e">
        <v>#N/A</v>
      </c>
      <c r="BP8" s="133" t="e">
        <v>#N/A</v>
      </c>
      <c r="BQ8" s="133" t="e">
        <v>#N/A</v>
      </c>
      <c r="BR8" s="133" t="e">
        <v>#N/A</v>
      </c>
      <c r="BS8" s="133" t="e">
        <v>#N/A</v>
      </c>
      <c r="BT8" s="133"/>
      <c r="BU8" s="133" t="e">
        <v>#N/A</v>
      </c>
      <c r="BV8" s="133" t="e">
        <v>#N/A</v>
      </c>
      <c r="BW8" s="133" t="e">
        <v>#N/A</v>
      </c>
      <c r="BX8" s="133" t="e">
        <v>#N/A</v>
      </c>
      <c r="BY8" s="133" t="e">
        <v>#N/A</v>
      </c>
      <c r="BZ8" s="133" t="e">
        <v>#N/A</v>
      </c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</row>
    <row r="9" spans="1:104" s="136" customFormat="1" ht="15.95" customHeight="1" x14ac:dyDescent="0.2">
      <c r="A9" s="111">
        <v>13208941001</v>
      </c>
      <c r="B9" s="115" t="s">
        <v>826</v>
      </c>
      <c r="C9" s="113">
        <v>35</v>
      </c>
      <c r="D9" s="114" t="s">
        <v>93</v>
      </c>
      <c r="E9" s="122"/>
      <c r="F9" s="133">
        <v>0</v>
      </c>
      <c r="G9" s="133">
        <v>0</v>
      </c>
      <c r="H9" s="133">
        <v>0</v>
      </c>
      <c r="I9" s="133">
        <v>0</v>
      </c>
      <c r="J9" s="133">
        <v>0</v>
      </c>
      <c r="K9" s="133">
        <v>0</v>
      </c>
      <c r="L9" s="133">
        <v>0</v>
      </c>
      <c r="M9" s="133">
        <v>0</v>
      </c>
      <c r="N9" s="133">
        <v>0</v>
      </c>
      <c r="O9" s="133">
        <v>0</v>
      </c>
      <c r="P9" s="133">
        <v>0</v>
      </c>
      <c r="Q9" s="133">
        <v>0</v>
      </c>
      <c r="R9" s="133">
        <v>0</v>
      </c>
      <c r="S9" s="133">
        <v>0</v>
      </c>
      <c r="T9" s="134"/>
      <c r="U9" s="133">
        <v>0</v>
      </c>
      <c r="V9" s="133">
        <v>0</v>
      </c>
      <c r="W9" s="133">
        <v>0</v>
      </c>
      <c r="X9" s="133">
        <v>0</v>
      </c>
      <c r="Y9" s="133">
        <v>0</v>
      </c>
      <c r="Z9" s="133">
        <v>0</v>
      </c>
      <c r="AA9" s="133">
        <v>0</v>
      </c>
      <c r="AB9" s="133">
        <v>0</v>
      </c>
      <c r="AC9" s="133">
        <v>0</v>
      </c>
      <c r="AD9" s="133">
        <v>0</v>
      </c>
      <c r="AE9" s="133">
        <v>0</v>
      </c>
      <c r="AF9" s="133">
        <v>0</v>
      </c>
      <c r="AG9" s="133">
        <v>0</v>
      </c>
      <c r="AH9" s="133">
        <v>0</v>
      </c>
      <c r="AI9" s="134"/>
      <c r="AJ9" s="135">
        <v>0</v>
      </c>
      <c r="AK9" s="135">
        <v>0</v>
      </c>
      <c r="AL9" s="135">
        <v>0</v>
      </c>
      <c r="AM9" s="135">
        <v>0</v>
      </c>
      <c r="AN9" s="135">
        <v>0</v>
      </c>
      <c r="AO9" s="135">
        <v>0</v>
      </c>
      <c r="AP9" s="135">
        <v>0</v>
      </c>
      <c r="AQ9" s="135">
        <v>0</v>
      </c>
      <c r="AR9" s="135">
        <v>0</v>
      </c>
      <c r="AS9" s="135">
        <v>0</v>
      </c>
      <c r="AT9" s="135">
        <v>0</v>
      </c>
      <c r="AU9" s="135">
        <v>0</v>
      </c>
      <c r="AV9" s="133">
        <v>0</v>
      </c>
      <c r="AW9" s="133">
        <v>0</v>
      </c>
      <c r="AX9" s="133">
        <v>0</v>
      </c>
      <c r="AY9" s="133">
        <v>0</v>
      </c>
      <c r="AZ9" s="133">
        <v>0</v>
      </c>
      <c r="BA9" s="133">
        <v>0</v>
      </c>
      <c r="BB9" s="133">
        <v>0</v>
      </c>
      <c r="BC9" s="133">
        <v>0</v>
      </c>
      <c r="BD9" s="133">
        <v>0</v>
      </c>
      <c r="BE9" s="133">
        <v>0</v>
      </c>
      <c r="BF9" s="133">
        <v>0</v>
      </c>
      <c r="BG9" s="133">
        <v>0</v>
      </c>
      <c r="BH9" s="133">
        <v>0</v>
      </c>
      <c r="BI9" s="134"/>
      <c r="BJ9" s="133">
        <v>0</v>
      </c>
      <c r="BK9" s="133"/>
      <c r="BL9" s="133"/>
      <c r="BM9" s="134"/>
      <c r="BN9" s="133">
        <v>0</v>
      </c>
      <c r="BO9" s="133">
        <v>0</v>
      </c>
      <c r="BP9" s="133">
        <v>0</v>
      </c>
      <c r="BQ9" s="133">
        <v>0</v>
      </c>
      <c r="BR9" s="133">
        <v>0</v>
      </c>
      <c r="BS9" s="133">
        <v>0</v>
      </c>
      <c r="BT9" s="133"/>
      <c r="BU9" s="133">
        <v>0</v>
      </c>
      <c r="BV9" s="133">
        <v>0</v>
      </c>
      <c r="BW9" s="133">
        <v>0</v>
      </c>
      <c r="BX9" s="133">
        <v>0</v>
      </c>
      <c r="BY9" s="133">
        <v>0</v>
      </c>
      <c r="BZ9" s="133">
        <v>0</v>
      </c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</row>
    <row r="10" spans="1:104" s="136" customFormat="1" ht="15.95" customHeight="1" x14ac:dyDescent="0.2">
      <c r="A10" s="111">
        <v>13801501001</v>
      </c>
      <c r="B10" s="115" t="s">
        <v>827</v>
      </c>
      <c r="C10" s="113">
        <v>1</v>
      </c>
      <c r="D10" s="114" t="s">
        <v>151</v>
      </c>
      <c r="E10" s="122"/>
      <c r="F10" s="133">
        <v>0</v>
      </c>
      <c r="G10" s="133">
        <v>0</v>
      </c>
      <c r="H10" s="133">
        <v>0</v>
      </c>
      <c r="I10" s="133">
        <v>0</v>
      </c>
      <c r="J10" s="133">
        <v>0</v>
      </c>
      <c r="K10" s="133">
        <v>0</v>
      </c>
      <c r="L10" s="133">
        <v>0</v>
      </c>
      <c r="M10" s="133">
        <v>0</v>
      </c>
      <c r="N10" s="133">
        <v>0</v>
      </c>
      <c r="O10" s="133">
        <v>0</v>
      </c>
      <c r="P10" s="133">
        <v>0</v>
      </c>
      <c r="Q10" s="133">
        <v>0</v>
      </c>
      <c r="R10" s="133">
        <v>0</v>
      </c>
      <c r="S10" s="133">
        <v>0</v>
      </c>
      <c r="T10" s="134"/>
      <c r="U10" s="133">
        <v>0</v>
      </c>
      <c r="V10" s="133">
        <v>0</v>
      </c>
      <c r="W10" s="133">
        <v>0</v>
      </c>
      <c r="X10" s="133">
        <v>0</v>
      </c>
      <c r="Y10" s="133">
        <v>0</v>
      </c>
      <c r="Z10" s="133">
        <v>0</v>
      </c>
      <c r="AA10" s="133">
        <v>0</v>
      </c>
      <c r="AB10" s="133">
        <v>0</v>
      </c>
      <c r="AC10" s="133">
        <v>0</v>
      </c>
      <c r="AD10" s="133">
        <v>0</v>
      </c>
      <c r="AE10" s="133">
        <v>0</v>
      </c>
      <c r="AF10" s="133">
        <v>0</v>
      </c>
      <c r="AG10" s="133">
        <v>0</v>
      </c>
      <c r="AH10" s="133">
        <v>0</v>
      </c>
      <c r="AI10" s="134"/>
      <c r="AJ10" s="135">
        <v>0</v>
      </c>
      <c r="AK10" s="135">
        <v>0</v>
      </c>
      <c r="AL10" s="135">
        <v>0</v>
      </c>
      <c r="AM10" s="135">
        <v>0</v>
      </c>
      <c r="AN10" s="135">
        <v>0</v>
      </c>
      <c r="AO10" s="135">
        <v>0</v>
      </c>
      <c r="AP10" s="135">
        <v>0</v>
      </c>
      <c r="AQ10" s="135">
        <v>0</v>
      </c>
      <c r="AR10" s="135">
        <v>0</v>
      </c>
      <c r="AS10" s="135">
        <v>0</v>
      </c>
      <c r="AT10" s="135">
        <v>0</v>
      </c>
      <c r="AU10" s="135">
        <v>0</v>
      </c>
      <c r="AV10" s="133">
        <v>0</v>
      </c>
      <c r="AW10" s="133">
        <v>0</v>
      </c>
      <c r="AX10" s="133">
        <v>0</v>
      </c>
      <c r="AY10" s="133">
        <v>0</v>
      </c>
      <c r="AZ10" s="133">
        <v>0</v>
      </c>
      <c r="BA10" s="133">
        <v>0</v>
      </c>
      <c r="BB10" s="133">
        <v>0</v>
      </c>
      <c r="BC10" s="133">
        <v>0</v>
      </c>
      <c r="BD10" s="133">
        <v>0</v>
      </c>
      <c r="BE10" s="133">
        <v>0</v>
      </c>
      <c r="BF10" s="133">
        <v>0</v>
      </c>
      <c r="BG10" s="133">
        <v>0</v>
      </c>
      <c r="BH10" s="133">
        <v>0</v>
      </c>
      <c r="BI10" s="134"/>
      <c r="BJ10" s="133">
        <v>0</v>
      </c>
      <c r="BK10" s="133"/>
      <c r="BL10" s="133"/>
      <c r="BM10" s="134"/>
      <c r="BN10" s="133">
        <v>0</v>
      </c>
      <c r="BO10" s="133">
        <v>0</v>
      </c>
      <c r="BP10" s="133">
        <v>0</v>
      </c>
      <c r="BQ10" s="133">
        <v>0</v>
      </c>
      <c r="BR10" s="133">
        <v>0</v>
      </c>
      <c r="BS10" s="133">
        <v>0</v>
      </c>
      <c r="BT10" s="133"/>
      <c r="BU10" s="133">
        <v>0</v>
      </c>
      <c r="BV10" s="133">
        <v>0</v>
      </c>
      <c r="BW10" s="133">
        <v>0</v>
      </c>
      <c r="BX10" s="133">
        <v>0</v>
      </c>
      <c r="BY10" s="133">
        <v>0</v>
      </c>
      <c r="BZ10" s="133">
        <v>0</v>
      </c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</row>
    <row r="11" spans="1:104" s="136" customFormat="1" ht="15.95" customHeight="1" x14ac:dyDescent="0.2">
      <c r="A11" s="111">
        <v>12005461001</v>
      </c>
      <c r="B11" s="115" t="s">
        <v>828</v>
      </c>
      <c r="C11" s="113">
        <v>10</v>
      </c>
      <c r="D11" s="114" t="s">
        <v>151</v>
      </c>
      <c r="E11" s="122"/>
      <c r="F11" s="133" t="e">
        <v>#REF!</v>
      </c>
      <c r="G11" s="133" t="e">
        <v>#REF!</v>
      </c>
      <c r="H11" s="133" t="e">
        <v>#REF!</v>
      </c>
      <c r="I11" s="133" t="e">
        <v>#REF!</v>
      </c>
      <c r="J11" s="133" t="e">
        <v>#REF!</v>
      </c>
      <c r="K11" s="133" t="e">
        <v>#REF!</v>
      </c>
      <c r="L11" s="133" t="e">
        <v>#REF!</v>
      </c>
      <c r="M11" s="133" t="e">
        <v>#REF!</v>
      </c>
      <c r="N11" s="133" t="e">
        <v>#REF!</v>
      </c>
      <c r="O11" s="133" t="e">
        <v>#REF!</v>
      </c>
      <c r="P11" s="133" t="e">
        <v>#REF!</v>
      </c>
      <c r="Q11" s="133" t="e">
        <v>#REF!</v>
      </c>
      <c r="R11" s="133" t="e">
        <v>#REF!</v>
      </c>
      <c r="S11" s="133" t="e">
        <v>#REF!</v>
      </c>
      <c r="T11" s="134"/>
      <c r="U11" s="133" t="e">
        <v>#REF!</v>
      </c>
      <c r="V11" s="133" t="e">
        <v>#REF!</v>
      </c>
      <c r="W11" s="133" t="e">
        <v>#REF!</v>
      </c>
      <c r="X11" s="133" t="e">
        <v>#REF!</v>
      </c>
      <c r="Y11" s="133" t="e">
        <v>#REF!</v>
      </c>
      <c r="Z11" s="133" t="e">
        <v>#REF!</v>
      </c>
      <c r="AA11" s="133" t="e">
        <v>#REF!</v>
      </c>
      <c r="AB11" s="133" t="e">
        <v>#REF!</v>
      </c>
      <c r="AC11" s="133" t="e">
        <v>#REF!</v>
      </c>
      <c r="AD11" s="133" t="e">
        <v>#REF!</v>
      </c>
      <c r="AE11" s="133" t="e">
        <v>#REF!</v>
      </c>
      <c r="AF11" s="133" t="e">
        <v>#REF!</v>
      </c>
      <c r="AG11" s="133" t="e">
        <v>#REF!</v>
      </c>
      <c r="AH11" s="133" t="e">
        <v>#REF!</v>
      </c>
      <c r="AI11" s="134"/>
      <c r="AJ11" s="135" t="e">
        <v>#REF!</v>
      </c>
      <c r="AK11" s="135" t="e">
        <v>#REF!</v>
      </c>
      <c r="AL11" s="135" t="e">
        <v>#REF!</v>
      </c>
      <c r="AM11" s="135" t="e">
        <v>#REF!</v>
      </c>
      <c r="AN11" s="135" t="e">
        <v>#REF!</v>
      </c>
      <c r="AO11" s="135" t="e">
        <v>#REF!</v>
      </c>
      <c r="AP11" s="135" t="e">
        <v>#REF!</v>
      </c>
      <c r="AQ11" s="135" t="e">
        <v>#REF!</v>
      </c>
      <c r="AR11" s="135" t="e">
        <v>#REF!</v>
      </c>
      <c r="AS11" s="135" t="e">
        <v>#REF!</v>
      </c>
      <c r="AT11" s="135" t="e">
        <v>#REF!</v>
      </c>
      <c r="AU11" s="135" t="e">
        <v>#REF!</v>
      </c>
      <c r="AV11" s="133" t="e">
        <v>#REF!</v>
      </c>
      <c r="AW11" s="133" t="e">
        <v>#REF!</v>
      </c>
      <c r="AX11" s="133" t="e">
        <v>#REF!</v>
      </c>
      <c r="AY11" s="133" t="e">
        <v>#REF!</v>
      </c>
      <c r="AZ11" s="133" t="e">
        <v>#REF!</v>
      </c>
      <c r="BA11" s="133" t="e">
        <v>#REF!</v>
      </c>
      <c r="BB11" s="133" t="e">
        <v>#REF!</v>
      </c>
      <c r="BC11" s="133" t="e">
        <v>#REF!</v>
      </c>
      <c r="BD11" s="133" t="e">
        <v>#REF!</v>
      </c>
      <c r="BE11" s="133" t="e">
        <v>#REF!</v>
      </c>
      <c r="BF11" s="133" t="e">
        <v>#REF!</v>
      </c>
      <c r="BG11" s="133" t="e">
        <v>#REF!</v>
      </c>
      <c r="BH11" s="133" t="e">
        <v>#REF!</v>
      </c>
      <c r="BI11" s="134"/>
      <c r="BJ11" s="133" t="e">
        <v>#REF!</v>
      </c>
      <c r="BK11" s="133"/>
      <c r="BL11" s="133"/>
      <c r="BM11" s="134"/>
      <c r="BN11" s="133" t="e">
        <v>#REF!</v>
      </c>
      <c r="BO11" s="133" t="e">
        <v>#REF!</v>
      </c>
      <c r="BP11" s="133" t="e">
        <v>#REF!</v>
      </c>
      <c r="BQ11" s="133" t="e">
        <v>#REF!</v>
      </c>
      <c r="BR11" s="133" t="e">
        <v>#REF!</v>
      </c>
      <c r="BS11" s="133" t="e">
        <v>#REF!</v>
      </c>
      <c r="BT11" s="133"/>
      <c r="BU11" s="133" t="e">
        <v>#REF!</v>
      </c>
      <c r="BV11" s="133" t="e">
        <v>#REF!</v>
      </c>
      <c r="BW11" s="133" t="e">
        <v>#REF!</v>
      </c>
      <c r="BX11" s="133" t="e">
        <v>#REF!</v>
      </c>
      <c r="BY11" s="133" t="e">
        <v>#REF!</v>
      </c>
      <c r="BZ11" s="133" t="e">
        <v>#REF!</v>
      </c>
      <c r="CA11" s="134"/>
      <c r="CB11" s="134"/>
      <c r="CC11" s="134"/>
      <c r="CD11" s="134"/>
      <c r="CE11" s="134"/>
      <c r="CF11" s="134"/>
      <c r="CG11" s="134"/>
      <c r="CH11" s="134"/>
      <c r="CI11" s="134"/>
      <c r="CJ11" s="134"/>
      <c r="CK11" s="134"/>
      <c r="CL11" s="134"/>
      <c r="CM11" s="134"/>
      <c r="CN11" s="134"/>
      <c r="CO11" s="134"/>
      <c r="CP11" s="134"/>
      <c r="CQ11" s="134"/>
      <c r="CR11" s="134"/>
      <c r="CS11" s="134"/>
      <c r="CT11" s="134"/>
      <c r="CU11" s="134"/>
      <c r="CV11" s="134"/>
      <c r="CW11" s="134"/>
      <c r="CX11" s="134"/>
      <c r="CY11" s="134"/>
      <c r="CZ11" s="134"/>
    </row>
    <row r="12" spans="1:104" s="136" customFormat="1" ht="15.95" customHeight="1" x14ac:dyDescent="0.2">
      <c r="A12" s="111">
        <v>12081221001</v>
      </c>
      <c r="B12" s="115" t="s">
        <v>829</v>
      </c>
      <c r="C12" s="113">
        <v>1</v>
      </c>
      <c r="D12" s="114" t="s">
        <v>830</v>
      </c>
      <c r="E12" s="122"/>
      <c r="F12" s="133" t="e">
        <v>#REF!</v>
      </c>
      <c r="G12" s="133" t="e">
        <v>#REF!</v>
      </c>
      <c r="H12" s="133" t="e">
        <v>#REF!</v>
      </c>
      <c r="I12" s="133" t="e">
        <v>#REF!</v>
      </c>
      <c r="J12" s="133" t="e">
        <v>#REF!</v>
      </c>
      <c r="K12" s="133" t="e">
        <v>#REF!</v>
      </c>
      <c r="L12" s="133" t="e">
        <v>#REF!</v>
      </c>
      <c r="M12" s="133" t="e">
        <v>#REF!</v>
      </c>
      <c r="N12" s="133" t="e">
        <v>#REF!</v>
      </c>
      <c r="O12" s="133" t="e">
        <v>#REF!</v>
      </c>
      <c r="P12" s="133" t="e">
        <v>#REF!</v>
      </c>
      <c r="Q12" s="133" t="e">
        <v>#REF!</v>
      </c>
      <c r="R12" s="133" t="e">
        <v>#REF!</v>
      </c>
      <c r="S12" s="133" t="e">
        <v>#REF!</v>
      </c>
      <c r="T12" s="134"/>
      <c r="U12" s="133" t="e">
        <v>#REF!</v>
      </c>
      <c r="V12" s="133" t="e">
        <v>#REF!</v>
      </c>
      <c r="W12" s="133" t="e">
        <v>#REF!</v>
      </c>
      <c r="X12" s="133" t="e">
        <v>#REF!</v>
      </c>
      <c r="Y12" s="133" t="e">
        <v>#REF!</v>
      </c>
      <c r="Z12" s="133" t="e">
        <v>#REF!</v>
      </c>
      <c r="AA12" s="133" t="e">
        <v>#REF!</v>
      </c>
      <c r="AB12" s="133" t="e">
        <v>#REF!</v>
      </c>
      <c r="AC12" s="133" t="e">
        <v>#REF!</v>
      </c>
      <c r="AD12" s="133" t="e">
        <v>#REF!</v>
      </c>
      <c r="AE12" s="133" t="e">
        <v>#REF!</v>
      </c>
      <c r="AF12" s="133" t="e">
        <v>#REF!</v>
      </c>
      <c r="AG12" s="133" t="e">
        <v>#REF!</v>
      </c>
      <c r="AH12" s="133" t="e">
        <v>#REF!</v>
      </c>
      <c r="AI12" s="134"/>
      <c r="AJ12" s="135" t="e">
        <v>#REF!</v>
      </c>
      <c r="AK12" s="135" t="e">
        <v>#REF!</v>
      </c>
      <c r="AL12" s="135" t="e">
        <v>#REF!</v>
      </c>
      <c r="AM12" s="135" t="e">
        <v>#REF!</v>
      </c>
      <c r="AN12" s="135" t="e">
        <v>#REF!</v>
      </c>
      <c r="AO12" s="135" t="e">
        <v>#REF!</v>
      </c>
      <c r="AP12" s="135" t="e">
        <v>#REF!</v>
      </c>
      <c r="AQ12" s="135" t="e">
        <v>#REF!</v>
      </c>
      <c r="AR12" s="135" t="e">
        <v>#REF!</v>
      </c>
      <c r="AS12" s="135" t="e">
        <v>#REF!</v>
      </c>
      <c r="AT12" s="135" t="e">
        <v>#REF!</v>
      </c>
      <c r="AU12" s="135" t="e">
        <v>#REF!</v>
      </c>
      <c r="AV12" s="133" t="e">
        <v>#REF!</v>
      </c>
      <c r="AW12" s="133" t="e">
        <v>#REF!</v>
      </c>
      <c r="AX12" s="133" t="e">
        <v>#REF!</v>
      </c>
      <c r="AY12" s="133" t="e">
        <v>#REF!</v>
      </c>
      <c r="AZ12" s="133" t="e">
        <v>#REF!</v>
      </c>
      <c r="BA12" s="133" t="e">
        <v>#REF!</v>
      </c>
      <c r="BB12" s="133" t="e">
        <v>#REF!</v>
      </c>
      <c r="BC12" s="133" t="e">
        <v>#REF!</v>
      </c>
      <c r="BD12" s="133" t="e">
        <v>#REF!</v>
      </c>
      <c r="BE12" s="133" t="e">
        <v>#REF!</v>
      </c>
      <c r="BF12" s="133" t="e">
        <v>#REF!</v>
      </c>
      <c r="BG12" s="133" t="e">
        <v>#REF!</v>
      </c>
      <c r="BH12" s="133" t="e">
        <v>#REF!</v>
      </c>
      <c r="BI12" s="134"/>
      <c r="BJ12" s="133" t="e">
        <v>#REF!</v>
      </c>
      <c r="BK12" s="133"/>
      <c r="BL12" s="133"/>
      <c r="BM12" s="134"/>
      <c r="BN12" s="133" t="e">
        <v>#REF!</v>
      </c>
      <c r="BO12" s="133" t="e">
        <v>#REF!</v>
      </c>
      <c r="BP12" s="133" t="e">
        <v>#REF!</v>
      </c>
      <c r="BQ12" s="133" t="e">
        <v>#REF!</v>
      </c>
      <c r="BR12" s="133" t="e">
        <v>#REF!</v>
      </c>
      <c r="BS12" s="133" t="e">
        <v>#REF!</v>
      </c>
      <c r="BT12" s="133"/>
      <c r="BU12" s="133" t="e">
        <v>#REF!</v>
      </c>
      <c r="BV12" s="133" t="e">
        <v>#REF!</v>
      </c>
      <c r="BW12" s="133" t="e">
        <v>#REF!</v>
      </c>
      <c r="BX12" s="133" t="e">
        <v>#REF!</v>
      </c>
      <c r="BY12" s="133" t="e">
        <v>#REF!</v>
      </c>
      <c r="BZ12" s="133" t="e">
        <v>#REF!</v>
      </c>
      <c r="CA12" s="134"/>
      <c r="CB12" s="134"/>
      <c r="CC12" s="134"/>
      <c r="CD12" s="134"/>
      <c r="CE12" s="134"/>
      <c r="CF12" s="134"/>
      <c r="CG12" s="134"/>
      <c r="CH12" s="134"/>
      <c r="CI12" s="134"/>
      <c r="CJ12" s="134"/>
      <c r="CK12" s="134"/>
      <c r="CL12" s="134"/>
      <c r="CM12" s="134"/>
      <c r="CN12" s="134"/>
      <c r="CO12" s="134"/>
      <c r="CP12" s="134"/>
      <c r="CQ12" s="134"/>
      <c r="CR12" s="134"/>
      <c r="CS12" s="134"/>
      <c r="CT12" s="134"/>
      <c r="CU12" s="134"/>
      <c r="CV12" s="134"/>
      <c r="CW12" s="134"/>
      <c r="CX12" s="134"/>
      <c r="CY12" s="134"/>
      <c r="CZ12" s="134"/>
    </row>
    <row r="13" spans="1:104" s="136" customFormat="1" ht="15.95" customHeight="1" x14ac:dyDescent="0.2">
      <c r="A13" s="111">
        <v>13454201001</v>
      </c>
      <c r="B13" s="115" t="s">
        <v>831</v>
      </c>
      <c r="C13" s="113">
        <v>1</v>
      </c>
      <c r="D13" s="114" t="s">
        <v>151</v>
      </c>
      <c r="E13" s="122"/>
      <c r="F13" s="133">
        <v>0</v>
      </c>
      <c r="G13" s="133">
        <v>0</v>
      </c>
      <c r="H13" s="133">
        <v>0</v>
      </c>
      <c r="I13" s="133">
        <v>0</v>
      </c>
      <c r="J13" s="133">
        <v>0</v>
      </c>
      <c r="K13" s="133">
        <v>0</v>
      </c>
      <c r="L13" s="133">
        <v>0</v>
      </c>
      <c r="M13" s="133">
        <v>0</v>
      </c>
      <c r="N13" s="133">
        <v>0</v>
      </c>
      <c r="O13" s="133">
        <v>0</v>
      </c>
      <c r="P13" s="133">
        <v>0</v>
      </c>
      <c r="Q13" s="133">
        <v>0</v>
      </c>
      <c r="R13" s="133">
        <v>0</v>
      </c>
      <c r="S13" s="133">
        <v>0</v>
      </c>
      <c r="T13" s="134"/>
      <c r="U13" s="133">
        <v>0</v>
      </c>
      <c r="V13" s="133">
        <v>0</v>
      </c>
      <c r="W13" s="133">
        <v>0</v>
      </c>
      <c r="X13" s="133">
        <v>0</v>
      </c>
      <c r="Y13" s="133">
        <v>0</v>
      </c>
      <c r="Z13" s="133">
        <v>0</v>
      </c>
      <c r="AA13" s="133">
        <v>0</v>
      </c>
      <c r="AB13" s="133">
        <v>0</v>
      </c>
      <c r="AC13" s="133">
        <v>0</v>
      </c>
      <c r="AD13" s="133">
        <v>0</v>
      </c>
      <c r="AE13" s="133">
        <v>0</v>
      </c>
      <c r="AF13" s="133">
        <v>0</v>
      </c>
      <c r="AG13" s="133">
        <v>0</v>
      </c>
      <c r="AH13" s="133">
        <v>0</v>
      </c>
      <c r="AI13" s="134"/>
      <c r="AJ13" s="135">
        <v>0</v>
      </c>
      <c r="AK13" s="135">
        <v>0</v>
      </c>
      <c r="AL13" s="135">
        <v>0</v>
      </c>
      <c r="AM13" s="135">
        <v>0</v>
      </c>
      <c r="AN13" s="135">
        <v>0</v>
      </c>
      <c r="AO13" s="135">
        <v>0</v>
      </c>
      <c r="AP13" s="135">
        <v>0</v>
      </c>
      <c r="AQ13" s="135">
        <v>0</v>
      </c>
      <c r="AR13" s="135">
        <v>0</v>
      </c>
      <c r="AS13" s="135">
        <v>0</v>
      </c>
      <c r="AT13" s="135">
        <v>0</v>
      </c>
      <c r="AU13" s="135">
        <v>0</v>
      </c>
      <c r="AV13" s="133">
        <v>0</v>
      </c>
      <c r="AW13" s="133">
        <v>0</v>
      </c>
      <c r="AX13" s="133">
        <v>0</v>
      </c>
      <c r="AY13" s="133">
        <v>0</v>
      </c>
      <c r="AZ13" s="133">
        <v>0</v>
      </c>
      <c r="BA13" s="133">
        <v>0</v>
      </c>
      <c r="BB13" s="133">
        <v>0</v>
      </c>
      <c r="BC13" s="133">
        <v>0</v>
      </c>
      <c r="BD13" s="133">
        <v>0</v>
      </c>
      <c r="BE13" s="133">
        <v>0</v>
      </c>
      <c r="BF13" s="133">
        <v>0</v>
      </c>
      <c r="BG13" s="133">
        <v>0</v>
      </c>
      <c r="BH13" s="133">
        <v>0</v>
      </c>
      <c r="BI13" s="134"/>
      <c r="BJ13" s="133">
        <v>0</v>
      </c>
      <c r="BK13" s="133"/>
      <c r="BL13" s="133"/>
      <c r="BM13" s="134"/>
      <c r="BN13" s="133">
        <v>0</v>
      </c>
      <c r="BO13" s="133">
        <v>0</v>
      </c>
      <c r="BP13" s="133">
        <v>0</v>
      </c>
      <c r="BQ13" s="133">
        <v>0</v>
      </c>
      <c r="BR13" s="133">
        <v>0</v>
      </c>
      <c r="BS13" s="133">
        <v>0</v>
      </c>
      <c r="BT13" s="133"/>
      <c r="BU13" s="133">
        <v>0</v>
      </c>
      <c r="BV13" s="133">
        <v>0</v>
      </c>
      <c r="BW13" s="133">
        <v>0</v>
      </c>
      <c r="BX13" s="133">
        <v>0</v>
      </c>
      <c r="BY13" s="133">
        <v>0</v>
      </c>
      <c r="BZ13" s="133">
        <v>0</v>
      </c>
      <c r="CA13" s="134"/>
      <c r="CB13" s="134"/>
      <c r="CC13" s="134"/>
      <c r="CD13" s="134"/>
      <c r="CE13" s="134"/>
      <c r="CF13" s="134"/>
      <c r="CG13" s="134"/>
      <c r="CH13" s="134"/>
      <c r="CI13" s="134"/>
      <c r="CJ13" s="134"/>
      <c r="CK13" s="134"/>
      <c r="CL13" s="134"/>
      <c r="CM13" s="134"/>
      <c r="CN13" s="134"/>
      <c r="CO13" s="134"/>
      <c r="CP13" s="134"/>
      <c r="CQ13" s="134"/>
      <c r="CR13" s="134"/>
      <c r="CS13" s="134"/>
      <c r="CT13" s="134"/>
      <c r="CU13" s="134"/>
      <c r="CV13" s="134"/>
      <c r="CW13" s="134"/>
      <c r="CX13" s="134"/>
      <c r="CY13" s="134"/>
      <c r="CZ13" s="134"/>
    </row>
    <row r="14" spans="1:104" s="136" customFormat="1" ht="15.95" customHeight="1" x14ac:dyDescent="0.2">
      <c r="A14" s="111"/>
      <c r="B14" s="112" t="s">
        <v>832</v>
      </c>
      <c r="C14" s="113"/>
      <c r="D14" s="114" t="s">
        <v>15</v>
      </c>
      <c r="E14" s="122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4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4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4"/>
      <c r="BJ14" s="133"/>
      <c r="BK14" s="133"/>
      <c r="BL14" s="133"/>
      <c r="BM14" s="134"/>
      <c r="BN14" s="133"/>
      <c r="BO14" s="133"/>
      <c r="BP14" s="133"/>
      <c r="BQ14" s="133"/>
      <c r="BR14" s="133"/>
      <c r="BS14" s="133"/>
      <c r="BT14" s="133"/>
      <c r="BU14" s="133"/>
      <c r="BV14" s="133"/>
      <c r="BW14" s="133"/>
      <c r="BX14" s="133"/>
      <c r="BY14" s="133"/>
      <c r="BZ14" s="133"/>
      <c r="CA14" s="134"/>
      <c r="CB14" s="134"/>
      <c r="CC14" s="134"/>
      <c r="CD14" s="134"/>
      <c r="CE14" s="134"/>
      <c r="CF14" s="134"/>
      <c r="CG14" s="134"/>
      <c r="CH14" s="134"/>
      <c r="CI14" s="134"/>
      <c r="CJ14" s="134"/>
      <c r="CK14" s="134"/>
      <c r="CL14" s="134"/>
      <c r="CM14" s="134"/>
      <c r="CN14" s="134"/>
      <c r="CO14" s="134"/>
      <c r="CP14" s="134"/>
      <c r="CQ14" s="134"/>
      <c r="CR14" s="134"/>
      <c r="CS14" s="134"/>
      <c r="CT14" s="134"/>
      <c r="CU14" s="134"/>
      <c r="CV14" s="134"/>
      <c r="CW14" s="134"/>
      <c r="CX14" s="134"/>
      <c r="CY14" s="134"/>
      <c r="CZ14" s="134"/>
    </row>
    <row r="15" spans="1:104" s="136" customFormat="1" ht="15.75" customHeight="1" x14ac:dyDescent="0.2">
      <c r="A15" s="111" t="s">
        <v>820</v>
      </c>
      <c r="B15" s="115" t="s">
        <v>821</v>
      </c>
      <c r="C15" s="113">
        <v>1230</v>
      </c>
      <c r="D15" s="114" t="s">
        <v>93</v>
      </c>
      <c r="E15" s="122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4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4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4"/>
      <c r="BJ15" s="133"/>
      <c r="BK15" s="133"/>
      <c r="BL15" s="133"/>
      <c r="BM15" s="134"/>
      <c r="BN15" s="133"/>
      <c r="BO15" s="133"/>
      <c r="BP15" s="133"/>
      <c r="BQ15" s="133"/>
      <c r="BR15" s="133"/>
      <c r="BS15" s="133"/>
      <c r="BT15" s="133"/>
      <c r="BU15" s="133"/>
      <c r="BV15" s="133"/>
      <c r="BW15" s="133"/>
      <c r="BX15" s="133"/>
      <c r="BY15" s="133"/>
      <c r="BZ15" s="133"/>
      <c r="CA15" s="134"/>
      <c r="CB15" s="134"/>
      <c r="CC15" s="134"/>
      <c r="CD15" s="134"/>
      <c r="CE15" s="134"/>
      <c r="CF15" s="134"/>
      <c r="CG15" s="134"/>
      <c r="CH15" s="134"/>
      <c r="CI15" s="134"/>
      <c r="CJ15" s="134"/>
      <c r="CK15" s="134"/>
      <c r="CL15" s="134"/>
      <c r="CM15" s="134"/>
      <c r="CN15" s="134"/>
      <c r="CO15" s="134"/>
      <c r="CP15" s="134"/>
      <c r="CQ15" s="134"/>
      <c r="CR15" s="134"/>
      <c r="CS15" s="134"/>
      <c r="CT15" s="134"/>
      <c r="CU15" s="134"/>
      <c r="CV15" s="134"/>
      <c r="CW15" s="134"/>
      <c r="CX15" s="134"/>
      <c r="CY15" s="134"/>
      <c r="CZ15" s="134"/>
    </row>
    <row r="16" spans="1:104" s="136" customFormat="1" ht="15.95" customHeight="1" x14ac:dyDescent="0.2">
      <c r="A16" s="111">
        <v>11371961050</v>
      </c>
      <c r="B16" s="115" t="s">
        <v>822</v>
      </c>
      <c r="C16" s="113">
        <v>62</v>
      </c>
      <c r="D16" s="114" t="s">
        <v>93</v>
      </c>
      <c r="E16" s="122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4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4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  <c r="BG16" s="133"/>
      <c r="BH16" s="133"/>
      <c r="BI16" s="134"/>
      <c r="BJ16" s="133"/>
      <c r="BK16" s="133"/>
      <c r="BL16" s="133"/>
      <c r="BM16" s="134"/>
      <c r="BN16" s="133"/>
      <c r="BO16" s="133"/>
      <c r="BP16" s="133"/>
      <c r="BQ16" s="133"/>
      <c r="BR16" s="133"/>
      <c r="BS16" s="133"/>
      <c r="BT16" s="133"/>
      <c r="BU16" s="133"/>
      <c r="BV16" s="133"/>
      <c r="BW16" s="133"/>
      <c r="BX16" s="133"/>
      <c r="BY16" s="133"/>
      <c r="BZ16" s="133"/>
      <c r="CA16" s="134"/>
      <c r="CB16" s="134"/>
      <c r="CC16" s="134"/>
      <c r="CD16" s="134"/>
      <c r="CE16" s="134"/>
      <c r="CF16" s="134"/>
      <c r="CG16" s="134"/>
      <c r="CH16" s="134"/>
      <c r="CI16" s="134"/>
      <c r="CJ16" s="134"/>
      <c r="CK16" s="134"/>
      <c r="CL16" s="134"/>
      <c r="CM16" s="134"/>
      <c r="CN16" s="134"/>
      <c r="CO16" s="134"/>
      <c r="CP16" s="134"/>
      <c r="CQ16" s="134"/>
      <c r="CR16" s="134"/>
      <c r="CS16" s="134"/>
      <c r="CT16" s="134"/>
      <c r="CU16" s="134"/>
      <c r="CV16" s="134"/>
      <c r="CW16" s="134"/>
      <c r="CX16" s="134"/>
      <c r="CY16" s="134"/>
      <c r="CZ16" s="134"/>
    </row>
    <row r="17" spans="1:104" s="136" customFormat="1" ht="15.95" customHeight="1" x14ac:dyDescent="0.2">
      <c r="A17" s="111" t="s">
        <v>823</v>
      </c>
      <c r="B17" s="115" t="s">
        <v>824</v>
      </c>
      <c r="C17" s="113">
        <v>146</v>
      </c>
      <c r="D17" s="114" t="s">
        <v>79</v>
      </c>
      <c r="E17" s="122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4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4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  <c r="BG17" s="133"/>
      <c r="BH17" s="133"/>
      <c r="BI17" s="134"/>
      <c r="BJ17" s="133"/>
      <c r="BK17" s="133"/>
      <c r="BL17" s="133"/>
      <c r="BM17" s="134"/>
      <c r="BN17" s="133"/>
      <c r="BO17" s="133"/>
      <c r="BP17" s="133"/>
      <c r="BQ17" s="133"/>
      <c r="BR17" s="133"/>
      <c r="BS17" s="133"/>
      <c r="BT17" s="133"/>
      <c r="BU17" s="133"/>
      <c r="BV17" s="133"/>
      <c r="BW17" s="133"/>
      <c r="BX17" s="133"/>
      <c r="BY17" s="133"/>
      <c r="BZ17" s="133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</row>
    <row r="18" spans="1:104" s="136" customFormat="1" ht="15.95" customHeight="1" x14ac:dyDescent="0.2">
      <c r="A18" s="111">
        <v>11040471001</v>
      </c>
      <c r="B18" s="115" t="s">
        <v>825</v>
      </c>
      <c r="C18" s="113">
        <v>5</v>
      </c>
      <c r="D18" s="114" t="s">
        <v>151</v>
      </c>
      <c r="E18" s="122"/>
      <c r="F18" s="133" t="e">
        <v>#N/A</v>
      </c>
      <c r="G18" s="133" t="e">
        <v>#N/A</v>
      </c>
      <c r="H18" s="133" t="e">
        <v>#N/A</v>
      </c>
      <c r="I18" s="133" t="e">
        <v>#N/A</v>
      </c>
      <c r="J18" s="133" t="e">
        <v>#N/A</v>
      </c>
      <c r="K18" s="133" t="e">
        <v>#N/A</v>
      </c>
      <c r="L18" s="133" t="e">
        <v>#N/A</v>
      </c>
      <c r="M18" s="133" t="e">
        <v>#N/A</v>
      </c>
      <c r="N18" s="133" t="e">
        <v>#N/A</v>
      </c>
      <c r="O18" s="133" t="e">
        <v>#N/A</v>
      </c>
      <c r="P18" s="133" t="e">
        <v>#N/A</v>
      </c>
      <c r="Q18" s="133" t="e">
        <v>#N/A</v>
      </c>
      <c r="R18" s="133" t="e">
        <v>#N/A</v>
      </c>
      <c r="S18" s="133" t="e">
        <v>#N/A</v>
      </c>
      <c r="T18" s="134"/>
      <c r="U18" s="133" t="e">
        <v>#N/A</v>
      </c>
      <c r="V18" s="133" t="e">
        <v>#N/A</v>
      </c>
      <c r="W18" s="133" t="e">
        <v>#N/A</v>
      </c>
      <c r="X18" s="133" t="e">
        <v>#N/A</v>
      </c>
      <c r="Y18" s="133" t="e">
        <v>#N/A</v>
      </c>
      <c r="Z18" s="133" t="e">
        <v>#N/A</v>
      </c>
      <c r="AA18" s="133" t="e">
        <v>#N/A</v>
      </c>
      <c r="AB18" s="133" t="e">
        <v>#N/A</v>
      </c>
      <c r="AC18" s="133" t="e">
        <v>#N/A</v>
      </c>
      <c r="AD18" s="133" t="e">
        <v>#N/A</v>
      </c>
      <c r="AE18" s="133" t="e">
        <v>#N/A</v>
      </c>
      <c r="AF18" s="133" t="e">
        <v>#N/A</v>
      </c>
      <c r="AG18" s="133" t="e">
        <v>#N/A</v>
      </c>
      <c r="AH18" s="133" t="e">
        <v>#N/A</v>
      </c>
      <c r="AI18" s="134"/>
      <c r="AJ18" s="135" t="e">
        <v>#N/A</v>
      </c>
      <c r="AK18" s="135" t="e">
        <v>#N/A</v>
      </c>
      <c r="AL18" s="135" t="e">
        <v>#N/A</v>
      </c>
      <c r="AM18" s="135" t="e">
        <v>#N/A</v>
      </c>
      <c r="AN18" s="135" t="e">
        <v>#N/A</v>
      </c>
      <c r="AO18" s="135" t="e">
        <v>#N/A</v>
      </c>
      <c r="AP18" s="135" t="e">
        <v>#N/A</v>
      </c>
      <c r="AQ18" s="135" t="e">
        <v>#N/A</v>
      </c>
      <c r="AR18" s="135" t="e">
        <v>#N/A</v>
      </c>
      <c r="AS18" s="135" t="e">
        <v>#N/A</v>
      </c>
      <c r="AT18" s="135" t="e">
        <v>#N/A</v>
      </c>
      <c r="AU18" s="135" t="e">
        <v>#N/A</v>
      </c>
      <c r="AV18" s="133" t="e">
        <v>#N/A</v>
      </c>
      <c r="AW18" s="133" t="e">
        <v>#N/A</v>
      </c>
      <c r="AX18" s="133" t="e">
        <v>#N/A</v>
      </c>
      <c r="AY18" s="133" t="e">
        <v>#N/A</v>
      </c>
      <c r="AZ18" s="133" t="e">
        <v>#N/A</v>
      </c>
      <c r="BA18" s="133" t="e">
        <v>#N/A</v>
      </c>
      <c r="BB18" s="133" t="e">
        <v>#N/A</v>
      </c>
      <c r="BC18" s="133" t="e">
        <v>#N/A</v>
      </c>
      <c r="BD18" s="133" t="e">
        <v>#N/A</v>
      </c>
      <c r="BE18" s="133" t="e">
        <v>#N/A</v>
      </c>
      <c r="BF18" s="133" t="e">
        <v>#N/A</v>
      </c>
      <c r="BG18" s="133" t="e">
        <v>#N/A</v>
      </c>
      <c r="BH18" s="133" t="e">
        <v>#N/A</v>
      </c>
      <c r="BI18" s="134"/>
      <c r="BJ18" s="133" t="e">
        <v>#N/A</v>
      </c>
      <c r="BK18" s="133"/>
      <c r="BL18" s="133"/>
      <c r="BM18" s="134"/>
      <c r="BN18" s="133" t="e">
        <v>#N/A</v>
      </c>
      <c r="BO18" s="133" t="e">
        <v>#N/A</v>
      </c>
      <c r="BP18" s="133" t="e">
        <v>#N/A</v>
      </c>
      <c r="BQ18" s="133" t="e">
        <v>#N/A</v>
      </c>
      <c r="BR18" s="133" t="e">
        <v>#N/A</v>
      </c>
      <c r="BS18" s="133" t="e">
        <v>#N/A</v>
      </c>
      <c r="BT18" s="133"/>
      <c r="BU18" s="133" t="e">
        <v>#N/A</v>
      </c>
      <c r="BV18" s="133" t="e">
        <v>#N/A</v>
      </c>
      <c r="BW18" s="133" t="e">
        <v>#N/A</v>
      </c>
      <c r="BX18" s="133" t="e">
        <v>#N/A</v>
      </c>
      <c r="BY18" s="133" t="e">
        <v>#N/A</v>
      </c>
      <c r="BZ18" s="133" t="e">
        <v>#N/A</v>
      </c>
      <c r="CA18" s="134"/>
      <c r="CB18" s="134"/>
      <c r="CC18" s="134"/>
      <c r="CD18" s="134"/>
      <c r="CE18" s="134"/>
      <c r="CF18" s="134"/>
      <c r="CG18" s="134"/>
      <c r="CH18" s="134"/>
      <c r="CI18" s="134"/>
      <c r="CJ18" s="134"/>
      <c r="CK18" s="134"/>
      <c r="CL18" s="134"/>
      <c r="CM18" s="134"/>
      <c r="CN18" s="134"/>
      <c r="CO18" s="134"/>
      <c r="CP18" s="134"/>
      <c r="CQ18" s="134"/>
      <c r="CR18" s="134"/>
      <c r="CS18" s="134"/>
      <c r="CT18" s="134"/>
      <c r="CU18" s="134"/>
      <c r="CV18" s="134"/>
      <c r="CW18" s="134"/>
      <c r="CX18" s="134"/>
      <c r="CY18" s="134"/>
      <c r="CZ18" s="134"/>
    </row>
    <row r="19" spans="1:104" s="136" customFormat="1" ht="15.95" customHeight="1" x14ac:dyDescent="0.2">
      <c r="A19" s="111">
        <v>13208941001</v>
      </c>
      <c r="B19" s="115" t="s">
        <v>826</v>
      </c>
      <c r="C19" s="113">
        <v>160</v>
      </c>
      <c r="D19" s="114" t="s">
        <v>93</v>
      </c>
      <c r="E19" s="122"/>
      <c r="F19" s="133">
        <v>0</v>
      </c>
      <c r="G19" s="133">
        <v>0</v>
      </c>
      <c r="H19" s="133">
        <v>0</v>
      </c>
      <c r="I19" s="133">
        <v>0</v>
      </c>
      <c r="J19" s="133">
        <v>0</v>
      </c>
      <c r="K19" s="133">
        <v>0</v>
      </c>
      <c r="L19" s="133">
        <v>0</v>
      </c>
      <c r="M19" s="133">
        <v>0</v>
      </c>
      <c r="N19" s="133">
        <v>0</v>
      </c>
      <c r="O19" s="133">
        <v>0</v>
      </c>
      <c r="P19" s="133">
        <v>0</v>
      </c>
      <c r="Q19" s="133">
        <v>0</v>
      </c>
      <c r="R19" s="133">
        <v>0</v>
      </c>
      <c r="S19" s="133">
        <v>0</v>
      </c>
      <c r="T19" s="134"/>
      <c r="U19" s="133">
        <v>0</v>
      </c>
      <c r="V19" s="133">
        <v>0</v>
      </c>
      <c r="W19" s="133">
        <v>0</v>
      </c>
      <c r="X19" s="133">
        <v>0</v>
      </c>
      <c r="Y19" s="133">
        <v>0</v>
      </c>
      <c r="Z19" s="133">
        <v>0</v>
      </c>
      <c r="AA19" s="133">
        <v>0</v>
      </c>
      <c r="AB19" s="133">
        <v>0</v>
      </c>
      <c r="AC19" s="133">
        <v>0</v>
      </c>
      <c r="AD19" s="133">
        <v>0</v>
      </c>
      <c r="AE19" s="133">
        <v>0</v>
      </c>
      <c r="AF19" s="133">
        <v>0</v>
      </c>
      <c r="AG19" s="133">
        <v>0</v>
      </c>
      <c r="AH19" s="133">
        <v>0</v>
      </c>
      <c r="AI19" s="134"/>
      <c r="AJ19" s="135">
        <v>0</v>
      </c>
      <c r="AK19" s="135">
        <v>0</v>
      </c>
      <c r="AL19" s="135">
        <v>0</v>
      </c>
      <c r="AM19" s="135">
        <v>0</v>
      </c>
      <c r="AN19" s="135">
        <v>0</v>
      </c>
      <c r="AO19" s="135">
        <v>0</v>
      </c>
      <c r="AP19" s="135">
        <v>0</v>
      </c>
      <c r="AQ19" s="135">
        <v>0</v>
      </c>
      <c r="AR19" s="135">
        <v>0</v>
      </c>
      <c r="AS19" s="135">
        <v>0</v>
      </c>
      <c r="AT19" s="135">
        <v>0</v>
      </c>
      <c r="AU19" s="135">
        <v>0</v>
      </c>
      <c r="AV19" s="133">
        <v>0</v>
      </c>
      <c r="AW19" s="133">
        <v>0</v>
      </c>
      <c r="AX19" s="133">
        <v>0</v>
      </c>
      <c r="AY19" s="133">
        <v>0</v>
      </c>
      <c r="AZ19" s="133">
        <v>0</v>
      </c>
      <c r="BA19" s="133">
        <v>0</v>
      </c>
      <c r="BB19" s="133">
        <v>0</v>
      </c>
      <c r="BC19" s="133">
        <v>0</v>
      </c>
      <c r="BD19" s="133">
        <v>0</v>
      </c>
      <c r="BE19" s="133">
        <v>0</v>
      </c>
      <c r="BF19" s="133">
        <v>0</v>
      </c>
      <c r="BG19" s="133">
        <v>0</v>
      </c>
      <c r="BH19" s="133">
        <v>0</v>
      </c>
      <c r="BI19" s="134"/>
      <c r="BJ19" s="133">
        <v>0</v>
      </c>
      <c r="BK19" s="133"/>
      <c r="BL19" s="133"/>
      <c r="BM19" s="134"/>
      <c r="BN19" s="133">
        <v>0</v>
      </c>
      <c r="BO19" s="133">
        <v>0</v>
      </c>
      <c r="BP19" s="133">
        <v>0</v>
      </c>
      <c r="BQ19" s="133">
        <v>0</v>
      </c>
      <c r="BR19" s="133">
        <v>0</v>
      </c>
      <c r="BS19" s="133">
        <v>0</v>
      </c>
      <c r="BT19" s="133"/>
      <c r="BU19" s="133">
        <v>0</v>
      </c>
      <c r="BV19" s="133">
        <v>0</v>
      </c>
      <c r="BW19" s="133">
        <v>0</v>
      </c>
      <c r="BX19" s="133">
        <v>0</v>
      </c>
      <c r="BY19" s="133">
        <v>0</v>
      </c>
      <c r="BZ19" s="133">
        <v>0</v>
      </c>
      <c r="CA19" s="134"/>
      <c r="CB19" s="134"/>
      <c r="CC19" s="134"/>
      <c r="CD19" s="134"/>
      <c r="CE19" s="134"/>
      <c r="CF19" s="134"/>
      <c r="CG19" s="134"/>
      <c r="CH19" s="134"/>
      <c r="CI19" s="134"/>
      <c r="CJ19" s="134"/>
      <c r="CK19" s="134"/>
      <c r="CL19" s="134"/>
      <c r="CM19" s="134"/>
      <c r="CN19" s="134"/>
      <c r="CO19" s="134"/>
      <c r="CP19" s="134"/>
      <c r="CQ19" s="134"/>
      <c r="CR19" s="134"/>
      <c r="CS19" s="134"/>
      <c r="CT19" s="134"/>
      <c r="CU19" s="134"/>
      <c r="CV19" s="134"/>
      <c r="CW19" s="134"/>
      <c r="CX19" s="134"/>
      <c r="CY19" s="134"/>
      <c r="CZ19" s="134"/>
    </row>
    <row r="20" spans="1:104" s="136" customFormat="1" ht="15.95" customHeight="1" x14ac:dyDescent="0.2">
      <c r="A20" s="111">
        <v>13802101001</v>
      </c>
      <c r="B20" s="115" t="s">
        <v>833</v>
      </c>
      <c r="C20" s="113">
        <v>2</v>
      </c>
      <c r="D20" s="114" t="s">
        <v>151</v>
      </c>
      <c r="E20" s="122"/>
      <c r="F20" s="133" t="e">
        <v>#REF!</v>
      </c>
      <c r="G20" s="133" t="e">
        <v>#REF!</v>
      </c>
      <c r="H20" s="133" t="e">
        <v>#REF!</v>
      </c>
      <c r="I20" s="133" t="e">
        <v>#REF!</v>
      </c>
      <c r="J20" s="133" t="e">
        <v>#REF!</v>
      </c>
      <c r="K20" s="133" t="e">
        <v>#REF!</v>
      </c>
      <c r="L20" s="133" t="e">
        <v>#REF!</v>
      </c>
      <c r="M20" s="133" t="e">
        <v>#REF!</v>
      </c>
      <c r="N20" s="133" t="e">
        <v>#REF!</v>
      </c>
      <c r="O20" s="133" t="e">
        <v>#REF!</v>
      </c>
      <c r="P20" s="133" t="e">
        <v>#REF!</v>
      </c>
      <c r="Q20" s="133" t="e">
        <v>#REF!</v>
      </c>
      <c r="R20" s="133" t="e">
        <v>#REF!</v>
      </c>
      <c r="S20" s="133" t="e">
        <v>#REF!</v>
      </c>
      <c r="T20" s="134"/>
      <c r="U20" s="133" t="e">
        <v>#REF!</v>
      </c>
      <c r="V20" s="133" t="e">
        <v>#REF!</v>
      </c>
      <c r="W20" s="133" t="e">
        <v>#REF!</v>
      </c>
      <c r="X20" s="133" t="e">
        <v>#REF!</v>
      </c>
      <c r="Y20" s="133" t="e">
        <v>#REF!</v>
      </c>
      <c r="Z20" s="133" t="e">
        <v>#REF!</v>
      </c>
      <c r="AA20" s="133" t="e">
        <v>#REF!</v>
      </c>
      <c r="AB20" s="133" t="e">
        <v>#REF!</v>
      </c>
      <c r="AC20" s="133" t="e">
        <v>#REF!</v>
      </c>
      <c r="AD20" s="133" t="e">
        <v>#REF!</v>
      </c>
      <c r="AE20" s="133" t="e">
        <v>#REF!</v>
      </c>
      <c r="AF20" s="133" t="e">
        <v>#REF!</v>
      </c>
      <c r="AG20" s="133" t="e">
        <v>#REF!</v>
      </c>
      <c r="AH20" s="133" t="e">
        <v>#REF!</v>
      </c>
      <c r="AI20" s="134"/>
      <c r="AJ20" s="135" t="e">
        <v>#REF!</v>
      </c>
      <c r="AK20" s="135" t="e">
        <v>#REF!</v>
      </c>
      <c r="AL20" s="135" t="e">
        <v>#REF!</v>
      </c>
      <c r="AM20" s="135" t="e">
        <v>#REF!</v>
      </c>
      <c r="AN20" s="135" t="e">
        <v>#REF!</v>
      </c>
      <c r="AO20" s="135" t="e">
        <v>#REF!</v>
      </c>
      <c r="AP20" s="135" t="e">
        <v>#REF!</v>
      </c>
      <c r="AQ20" s="135" t="e">
        <v>#REF!</v>
      </c>
      <c r="AR20" s="135" t="e">
        <v>#REF!</v>
      </c>
      <c r="AS20" s="135" t="e">
        <v>#REF!</v>
      </c>
      <c r="AT20" s="135" t="e">
        <v>#REF!</v>
      </c>
      <c r="AU20" s="135" t="e">
        <v>#REF!</v>
      </c>
      <c r="AV20" s="133" t="e">
        <v>#REF!</v>
      </c>
      <c r="AW20" s="133" t="e">
        <v>#REF!</v>
      </c>
      <c r="AX20" s="133" t="e">
        <v>#REF!</v>
      </c>
      <c r="AY20" s="133" t="e">
        <v>#REF!</v>
      </c>
      <c r="AZ20" s="133" t="e">
        <v>#REF!</v>
      </c>
      <c r="BA20" s="133" t="e">
        <v>#REF!</v>
      </c>
      <c r="BB20" s="133" t="e">
        <v>#REF!</v>
      </c>
      <c r="BC20" s="133" t="e">
        <v>#REF!</v>
      </c>
      <c r="BD20" s="133" t="e">
        <v>#REF!</v>
      </c>
      <c r="BE20" s="133" t="e">
        <v>#REF!</v>
      </c>
      <c r="BF20" s="133" t="e">
        <v>#REF!</v>
      </c>
      <c r="BG20" s="133" t="e">
        <v>#REF!</v>
      </c>
      <c r="BH20" s="133" t="e">
        <v>#REF!</v>
      </c>
      <c r="BI20" s="134"/>
      <c r="BJ20" s="133" t="e">
        <v>#REF!</v>
      </c>
      <c r="BK20" s="133"/>
      <c r="BL20" s="133"/>
      <c r="BM20" s="134"/>
      <c r="BN20" s="133" t="e">
        <v>#REF!</v>
      </c>
      <c r="BO20" s="133" t="e">
        <v>#REF!</v>
      </c>
      <c r="BP20" s="133" t="e">
        <v>#REF!</v>
      </c>
      <c r="BQ20" s="133" t="e">
        <v>#REF!</v>
      </c>
      <c r="BR20" s="133" t="e">
        <v>#REF!</v>
      </c>
      <c r="BS20" s="133" t="e">
        <v>#REF!</v>
      </c>
      <c r="BT20" s="133"/>
      <c r="BU20" s="133" t="e">
        <v>#REF!</v>
      </c>
      <c r="BV20" s="133" t="e">
        <v>#REF!</v>
      </c>
      <c r="BW20" s="133" t="e">
        <v>#REF!</v>
      </c>
      <c r="BX20" s="133" t="e">
        <v>#REF!</v>
      </c>
      <c r="BY20" s="133" t="e">
        <v>#REF!</v>
      </c>
      <c r="BZ20" s="133" t="e">
        <v>#REF!</v>
      </c>
      <c r="CA20" s="134"/>
      <c r="CB20" s="134"/>
      <c r="CC20" s="134"/>
      <c r="CD20" s="134"/>
      <c r="CE20" s="134"/>
      <c r="CF20" s="134"/>
      <c r="CG20" s="134"/>
      <c r="CH20" s="134"/>
      <c r="CI20" s="134"/>
      <c r="CJ20" s="134"/>
      <c r="CK20" s="134"/>
      <c r="CL20" s="134"/>
      <c r="CM20" s="134"/>
      <c r="CN20" s="134"/>
      <c r="CO20" s="134"/>
      <c r="CP20" s="134"/>
      <c r="CQ20" s="134"/>
      <c r="CR20" s="134"/>
      <c r="CS20" s="134"/>
      <c r="CT20" s="134"/>
      <c r="CU20" s="134"/>
      <c r="CV20" s="134"/>
      <c r="CW20" s="134"/>
      <c r="CX20" s="134"/>
      <c r="CY20" s="134"/>
      <c r="CZ20" s="134"/>
    </row>
    <row r="21" spans="1:104" s="136" customFormat="1" ht="15.95" customHeight="1" x14ac:dyDescent="0.2">
      <c r="A21" s="111">
        <v>12005461001</v>
      </c>
      <c r="B21" s="115" t="s">
        <v>828</v>
      </c>
      <c r="C21" s="113">
        <v>44</v>
      </c>
      <c r="D21" s="114" t="s">
        <v>151</v>
      </c>
      <c r="E21" s="122"/>
      <c r="F21" s="133" t="e">
        <v>#REF!</v>
      </c>
      <c r="G21" s="133" t="e">
        <v>#REF!</v>
      </c>
      <c r="H21" s="133" t="e">
        <v>#REF!</v>
      </c>
      <c r="I21" s="133" t="e">
        <v>#REF!</v>
      </c>
      <c r="J21" s="133" t="e">
        <v>#REF!</v>
      </c>
      <c r="K21" s="133" t="e">
        <v>#REF!</v>
      </c>
      <c r="L21" s="133" t="e">
        <v>#REF!</v>
      </c>
      <c r="M21" s="133" t="e">
        <v>#REF!</v>
      </c>
      <c r="N21" s="133" t="e">
        <v>#REF!</v>
      </c>
      <c r="O21" s="133" t="e">
        <v>#REF!</v>
      </c>
      <c r="P21" s="133" t="e">
        <v>#REF!</v>
      </c>
      <c r="Q21" s="133" t="e">
        <v>#REF!</v>
      </c>
      <c r="R21" s="133" t="e">
        <v>#REF!</v>
      </c>
      <c r="S21" s="133" t="e">
        <v>#REF!</v>
      </c>
      <c r="T21" s="134"/>
      <c r="U21" s="133" t="e">
        <v>#REF!</v>
      </c>
      <c r="V21" s="133" t="e">
        <v>#REF!</v>
      </c>
      <c r="W21" s="133" t="e">
        <v>#REF!</v>
      </c>
      <c r="X21" s="133" t="e">
        <v>#REF!</v>
      </c>
      <c r="Y21" s="133" t="e">
        <v>#REF!</v>
      </c>
      <c r="Z21" s="133" t="e">
        <v>#REF!</v>
      </c>
      <c r="AA21" s="133" t="e">
        <v>#REF!</v>
      </c>
      <c r="AB21" s="133" t="e">
        <v>#REF!</v>
      </c>
      <c r="AC21" s="133" t="e">
        <v>#REF!</v>
      </c>
      <c r="AD21" s="133" t="e">
        <v>#REF!</v>
      </c>
      <c r="AE21" s="133" t="e">
        <v>#REF!</v>
      </c>
      <c r="AF21" s="133" t="e">
        <v>#REF!</v>
      </c>
      <c r="AG21" s="133" t="e">
        <v>#REF!</v>
      </c>
      <c r="AH21" s="133" t="e">
        <v>#REF!</v>
      </c>
      <c r="AI21" s="134"/>
      <c r="AJ21" s="135" t="e">
        <v>#REF!</v>
      </c>
      <c r="AK21" s="135" t="e">
        <v>#REF!</v>
      </c>
      <c r="AL21" s="135" t="e">
        <v>#REF!</v>
      </c>
      <c r="AM21" s="135" t="e">
        <v>#REF!</v>
      </c>
      <c r="AN21" s="135" t="e">
        <v>#REF!</v>
      </c>
      <c r="AO21" s="135" t="e">
        <v>#REF!</v>
      </c>
      <c r="AP21" s="135" t="e">
        <v>#REF!</v>
      </c>
      <c r="AQ21" s="135" t="e">
        <v>#REF!</v>
      </c>
      <c r="AR21" s="135" t="e">
        <v>#REF!</v>
      </c>
      <c r="AS21" s="135" t="e">
        <v>#REF!</v>
      </c>
      <c r="AT21" s="135" t="e">
        <v>#REF!</v>
      </c>
      <c r="AU21" s="135" t="e">
        <v>#REF!</v>
      </c>
      <c r="AV21" s="133" t="e">
        <v>#REF!</v>
      </c>
      <c r="AW21" s="133" t="e">
        <v>#REF!</v>
      </c>
      <c r="AX21" s="133" t="e">
        <v>#REF!</v>
      </c>
      <c r="AY21" s="133" t="e">
        <v>#REF!</v>
      </c>
      <c r="AZ21" s="133" t="e">
        <v>#REF!</v>
      </c>
      <c r="BA21" s="133" t="e">
        <v>#REF!</v>
      </c>
      <c r="BB21" s="133" t="e">
        <v>#REF!</v>
      </c>
      <c r="BC21" s="133" t="e">
        <v>#REF!</v>
      </c>
      <c r="BD21" s="133" t="e">
        <v>#REF!</v>
      </c>
      <c r="BE21" s="133" t="e">
        <v>#REF!</v>
      </c>
      <c r="BF21" s="133" t="e">
        <v>#REF!</v>
      </c>
      <c r="BG21" s="133" t="e">
        <v>#REF!</v>
      </c>
      <c r="BH21" s="133" t="e">
        <v>#REF!</v>
      </c>
      <c r="BI21" s="134"/>
      <c r="BJ21" s="133" t="e">
        <v>#REF!</v>
      </c>
      <c r="BK21" s="133"/>
      <c r="BL21" s="133"/>
      <c r="BM21" s="134"/>
      <c r="BN21" s="133" t="e">
        <v>#REF!</v>
      </c>
      <c r="BO21" s="133" t="e">
        <v>#REF!</v>
      </c>
      <c r="BP21" s="133" t="e">
        <v>#REF!</v>
      </c>
      <c r="BQ21" s="133" t="e">
        <v>#REF!</v>
      </c>
      <c r="BR21" s="133" t="e">
        <v>#REF!</v>
      </c>
      <c r="BS21" s="133" t="e">
        <v>#REF!</v>
      </c>
      <c r="BT21" s="133"/>
      <c r="BU21" s="133" t="e">
        <v>#REF!</v>
      </c>
      <c r="BV21" s="133" t="e">
        <v>#REF!</v>
      </c>
      <c r="BW21" s="133" t="e">
        <v>#REF!</v>
      </c>
      <c r="BX21" s="133" t="e">
        <v>#REF!</v>
      </c>
      <c r="BY21" s="133" t="e">
        <v>#REF!</v>
      </c>
      <c r="BZ21" s="133" t="e">
        <v>#REF!</v>
      </c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</row>
    <row r="22" spans="1:104" s="136" customFormat="1" ht="15.95" customHeight="1" x14ac:dyDescent="0.2">
      <c r="A22" s="111">
        <v>12081221001</v>
      </c>
      <c r="B22" s="115" t="s">
        <v>829</v>
      </c>
      <c r="C22" s="113">
        <v>2</v>
      </c>
      <c r="D22" s="114" t="s">
        <v>830</v>
      </c>
      <c r="E22" s="122"/>
      <c r="F22" s="133" t="e">
        <v>#REF!</v>
      </c>
      <c r="G22" s="133" t="e">
        <v>#REF!</v>
      </c>
      <c r="H22" s="133" t="e">
        <v>#REF!</v>
      </c>
      <c r="I22" s="133" t="e">
        <v>#REF!</v>
      </c>
      <c r="J22" s="133" t="e">
        <v>#REF!</v>
      </c>
      <c r="K22" s="133" t="e">
        <v>#REF!</v>
      </c>
      <c r="L22" s="133" t="e">
        <v>#REF!</v>
      </c>
      <c r="M22" s="133" t="e">
        <v>#REF!</v>
      </c>
      <c r="N22" s="133" t="e">
        <v>#REF!</v>
      </c>
      <c r="O22" s="133" t="e">
        <v>#REF!</v>
      </c>
      <c r="P22" s="133" t="e">
        <v>#REF!</v>
      </c>
      <c r="Q22" s="133" t="e">
        <v>#REF!</v>
      </c>
      <c r="R22" s="133" t="e">
        <v>#REF!</v>
      </c>
      <c r="S22" s="133" t="e">
        <v>#REF!</v>
      </c>
      <c r="T22" s="134"/>
      <c r="U22" s="133" t="e">
        <v>#REF!</v>
      </c>
      <c r="V22" s="133" t="e">
        <v>#REF!</v>
      </c>
      <c r="W22" s="133" t="e">
        <v>#REF!</v>
      </c>
      <c r="X22" s="133" t="e">
        <v>#REF!</v>
      </c>
      <c r="Y22" s="133" t="e">
        <v>#REF!</v>
      </c>
      <c r="Z22" s="133" t="e">
        <v>#REF!</v>
      </c>
      <c r="AA22" s="133" t="e">
        <v>#REF!</v>
      </c>
      <c r="AB22" s="133" t="e">
        <v>#REF!</v>
      </c>
      <c r="AC22" s="133" t="e">
        <v>#REF!</v>
      </c>
      <c r="AD22" s="133" t="e">
        <v>#REF!</v>
      </c>
      <c r="AE22" s="133" t="e">
        <v>#REF!</v>
      </c>
      <c r="AF22" s="133" t="e">
        <v>#REF!</v>
      </c>
      <c r="AG22" s="133" t="e">
        <v>#REF!</v>
      </c>
      <c r="AH22" s="133" t="e">
        <v>#REF!</v>
      </c>
      <c r="AI22" s="134"/>
      <c r="AJ22" s="135" t="e">
        <v>#REF!</v>
      </c>
      <c r="AK22" s="135" t="e">
        <v>#REF!</v>
      </c>
      <c r="AL22" s="135" t="e">
        <v>#REF!</v>
      </c>
      <c r="AM22" s="135" t="e">
        <v>#REF!</v>
      </c>
      <c r="AN22" s="135" t="e">
        <v>#REF!</v>
      </c>
      <c r="AO22" s="135" t="e">
        <v>#REF!</v>
      </c>
      <c r="AP22" s="135" t="e">
        <v>#REF!</v>
      </c>
      <c r="AQ22" s="135" t="e">
        <v>#REF!</v>
      </c>
      <c r="AR22" s="135" t="e">
        <v>#REF!</v>
      </c>
      <c r="AS22" s="135" t="e">
        <v>#REF!</v>
      </c>
      <c r="AT22" s="135" t="e">
        <v>#REF!</v>
      </c>
      <c r="AU22" s="135" t="e">
        <v>#REF!</v>
      </c>
      <c r="AV22" s="133" t="e">
        <v>#REF!</v>
      </c>
      <c r="AW22" s="133" t="e">
        <v>#REF!</v>
      </c>
      <c r="AX22" s="133" t="e">
        <v>#REF!</v>
      </c>
      <c r="AY22" s="133" t="e">
        <v>#REF!</v>
      </c>
      <c r="AZ22" s="133" t="e">
        <v>#REF!</v>
      </c>
      <c r="BA22" s="133" t="e">
        <v>#REF!</v>
      </c>
      <c r="BB22" s="133" t="e">
        <v>#REF!</v>
      </c>
      <c r="BC22" s="133" t="e">
        <v>#REF!</v>
      </c>
      <c r="BD22" s="133" t="e">
        <v>#REF!</v>
      </c>
      <c r="BE22" s="133" t="e">
        <v>#REF!</v>
      </c>
      <c r="BF22" s="133" t="e">
        <v>#REF!</v>
      </c>
      <c r="BG22" s="133" t="e">
        <v>#REF!</v>
      </c>
      <c r="BH22" s="133" t="e">
        <v>#REF!</v>
      </c>
      <c r="BI22" s="134"/>
      <c r="BJ22" s="133" t="e">
        <v>#REF!</v>
      </c>
      <c r="BK22" s="133"/>
      <c r="BL22" s="133"/>
      <c r="BM22" s="134"/>
      <c r="BN22" s="133" t="e">
        <v>#REF!</v>
      </c>
      <c r="BO22" s="133" t="e">
        <v>#REF!</v>
      </c>
      <c r="BP22" s="133" t="e">
        <v>#REF!</v>
      </c>
      <c r="BQ22" s="133" t="e">
        <v>#REF!</v>
      </c>
      <c r="BR22" s="133" t="e">
        <v>#REF!</v>
      </c>
      <c r="BS22" s="133" t="e">
        <v>#REF!</v>
      </c>
      <c r="BT22" s="133"/>
      <c r="BU22" s="133" t="e">
        <v>#REF!</v>
      </c>
      <c r="BV22" s="133" t="e">
        <v>#REF!</v>
      </c>
      <c r="BW22" s="133" t="e">
        <v>#REF!</v>
      </c>
      <c r="BX22" s="133" t="e">
        <v>#REF!</v>
      </c>
      <c r="BY22" s="133" t="e">
        <v>#REF!</v>
      </c>
      <c r="BZ22" s="133" t="e">
        <v>#REF!</v>
      </c>
      <c r="CA22" s="134"/>
      <c r="CB22" s="134"/>
      <c r="CC22" s="134"/>
      <c r="CD22" s="134"/>
      <c r="CE22" s="134"/>
      <c r="CF22" s="134"/>
      <c r="CG22" s="134"/>
      <c r="CH22" s="134"/>
      <c r="CI22" s="134"/>
      <c r="CJ22" s="134"/>
      <c r="CK22" s="134"/>
      <c r="CL22" s="134"/>
      <c r="CM22" s="134"/>
      <c r="CN22" s="134"/>
      <c r="CO22" s="134"/>
      <c r="CP22" s="134"/>
      <c r="CQ22" s="134"/>
      <c r="CR22" s="134"/>
      <c r="CS22" s="134"/>
      <c r="CT22" s="134"/>
      <c r="CU22" s="134"/>
      <c r="CV22" s="134"/>
      <c r="CW22" s="134"/>
      <c r="CX22" s="134"/>
      <c r="CY22" s="134"/>
      <c r="CZ22" s="134"/>
    </row>
    <row r="23" spans="1:104" s="136" customFormat="1" ht="15.95" customHeight="1" x14ac:dyDescent="0.2">
      <c r="A23" s="111">
        <v>13454301001</v>
      </c>
      <c r="B23" s="115" t="s">
        <v>834</v>
      </c>
      <c r="C23" s="113">
        <v>2</v>
      </c>
      <c r="D23" s="114" t="s">
        <v>151</v>
      </c>
      <c r="E23" s="122"/>
      <c r="F23" s="133">
        <v>0</v>
      </c>
      <c r="G23" s="133">
        <v>0</v>
      </c>
      <c r="H23" s="133">
        <v>0</v>
      </c>
      <c r="I23" s="133">
        <v>0</v>
      </c>
      <c r="J23" s="133">
        <v>0</v>
      </c>
      <c r="K23" s="133">
        <v>0</v>
      </c>
      <c r="L23" s="133">
        <v>0</v>
      </c>
      <c r="M23" s="133">
        <v>0</v>
      </c>
      <c r="N23" s="133">
        <v>0</v>
      </c>
      <c r="O23" s="133">
        <v>0</v>
      </c>
      <c r="P23" s="133">
        <v>0</v>
      </c>
      <c r="Q23" s="133">
        <v>0</v>
      </c>
      <c r="R23" s="133">
        <v>0</v>
      </c>
      <c r="S23" s="133">
        <v>0</v>
      </c>
      <c r="T23" s="134"/>
      <c r="U23" s="133">
        <v>0</v>
      </c>
      <c r="V23" s="133">
        <v>0</v>
      </c>
      <c r="W23" s="133">
        <v>0</v>
      </c>
      <c r="X23" s="133">
        <v>0</v>
      </c>
      <c r="Y23" s="133">
        <v>0</v>
      </c>
      <c r="Z23" s="133">
        <v>0</v>
      </c>
      <c r="AA23" s="133">
        <v>0</v>
      </c>
      <c r="AB23" s="133">
        <v>0</v>
      </c>
      <c r="AC23" s="133">
        <v>0</v>
      </c>
      <c r="AD23" s="133">
        <v>0</v>
      </c>
      <c r="AE23" s="133">
        <v>0</v>
      </c>
      <c r="AF23" s="133">
        <v>0</v>
      </c>
      <c r="AG23" s="133">
        <v>0</v>
      </c>
      <c r="AH23" s="133">
        <v>0</v>
      </c>
      <c r="AI23" s="134"/>
      <c r="AJ23" s="135">
        <v>0</v>
      </c>
      <c r="AK23" s="135">
        <v>0</v>
      </c>
      <c r="AL23" s="135">
        <v>0</v>
      </c>
      <c r="AM23" s="135">
        <v>0</v>
      </c>
      <c r="AN23" s="135">
        <v>0</v>
      </c>
      <c r="AO23" s="135">
        <v>0</v>
      </c>
      <c r="AP23" s="135">
        <v>0</v>
      </c>
      <c r="AQ23" s="135">
        <v>0</v>
      </c>
      <c r="AR23" s="135">
        <v>0</v>
      </c>
      <c r="AS23" s="135">
        <v>0</v>
      </c>
      <c r="AT23" s="135">
        <v>0</v>
      </c>
      <c r="AU23" s="135">
        <v>0</v>
      </c>
      <c r="AV23" s="133">
        <v>0</v>
      </c>
      <c r="AW23" s="133">
        <v>0</v>
      </c>
      <c r="AX23" s="133">
        <v>0</v>
      </c>
      <c r="AY23" s="133">
        <v>0</v>
      </c>
      <c r="AZ23" s="133">
        <v>0</v>
      </c>
      <c r="BA23" s="133">
        <v>0</v>
      </c>
      <c r="BB23" s="133">
        <v>0</v>
      </c>
      <c r="BC23" s="133">
        <v>0</v>
      </c>
      <c r="BD23" s="133">
        <v>0</v>
      </c>
      <c r="BE23" s="133">
        <v>0</v>
      </c>
      <c r="BF23" s="133">
        <v>0</v>
      </c>
      <c r="BG23" s="133">
        <v>0</v>
      </c>
      <c r="BH23" s="133">
        <v>0</v>
      </c>
      <c r="BI23" s="134"/>
      <c r="BJ23" s="133">
        <v>0</v>
      </c>
      <c r="BK23" s="133"/>
      <c r="BL23" s="133"/>
      <c r="BM23" s="134"/>
      <c r="BN23" s="133">
        <v>0</v>
      </c>
      <c r="BO23" s="133">
        <v>0</v>
      </c>
      <c r="BP23" s="133">
        <v>0</v>
      </c>
      <c r="BQ23" s="133">
        <v>0</v>
      </c>
      <c r="BR23" s="133">
        <v>0</v>
      </c>
      <c r="BS23" s="133">
        <v>0</v>
      </c>
      <c r="BT23" s="133"/>
      <c r="BU23" s="133">
        <v>0</v>
      </c>
      <c r="BV23" s="133">
        <v>0</v>
      </c>
      <c r="BW23" s="133">
        <v>0</v>
      </c>
      <c r="BX23" s="133">
        <v>0</v>
      </c>
      <c r="BY23" s="133">
        <v>0</v>
      </c>
      <c r="BZ23" s="133">
        <v>0</v>
      </c>
      <c r="CA23" s="134"/>
      <c r="CB23" s="134"/>
      <c r="CC23" s="134"/>
      <c r="CD23" s="134"/>
      <c r="CE23" s="134"/>
      <c r="CF23" s="134"/>
      <c r="CG23" s="134"/>
      <c r="CH23" s="134"/>
      <c r="CI23" s="134"/>
      <c r="CJ23" s="134"/>
      <c r="CK23" s="134"/>
      <c r="CL23" s="134"/>
      <c r="CM23" s="134"/>
      <c r="CN23" s="134"/>
      <c r="CO23" s="134"/>
      <c r="CP23" s="134"/>
      <c r="CQ23" s="134"/>
      <c r="CR23" s="134"/>
      <c r="CS23" s="134"/>
      <c r="CT23" s="134"/>
      <c r="CU23" s="134"/>
      <c r="CV23" s="134"/>
      <c r="CW23" s="134"/>
      <c r="CX23" s="134"/>
      <c r="CY23" s="134"/>
      <c r="CZ23" s="134"/>
    </row>
    <row r="24" spans="1:104" s="136" customFormat="1" ht="15.95" customHeight="1" x14ac:dyDescent="0.2">
      <c r="A24" s="111"/>
      <c r="B24" s="115" t="s">
        <v>15</v>
      </c>
      <c r="C24" s="113"/>
      <c r="D24" s="114" t="s">
        <v>15</v>
      </c>
      <c r="E24" s="122"/>
      <c r="F24" s="133">
        <v>0</v>
      </c>
      <c r="G24" s="133">
        <v>0</v>
      </c>
      <c r="H24" s="133">
        <v>0</v>
      </c>
      <c r="I24" s="133">
        <v>0</v>
      </c>
      <c r="J24" s="133">
        <v>0</v>
      </c>
      <c r="K24" s="133">
        <v>0</v>
      </c>
      <c r="L24" s="133">
        <v>0</v>
      </c>
      <c r="M24" s="133">
        <v>0</v>
      </c>
      <c r="N24" s="133">
        <v>0</v>
      </c>
      <c r="O24" s="133">
        <v>0</v>
      </c>
      <c r="P24" s="133">
        <v>0</v>
      </c>
      <c r="Q24" s="133">
        <v>0</v>
      </c>
      <c r="R24" s="133">
        <v>0</v>
      </c>
      <c r="S24" s="133">
        <v>0</v>
      </c>
      <c r="T24" s="134"/>
      <c r="U24" s="133">
        <v>0</v>
      </c>
      <c r="V24" s="133">
        <v>0</v>
      </c>
      <c r="W24" s="133">
        <v>0</v>
      </c>
      <c r="X24" s="133">
        <v>0</v>
      </c>
      <c r="Y24" s="133">
        <v>0</v>
      </c>
      <c r="Z24" s="133">
        <v>0</v>
      </c>
      <c r="AA24" s="133">
        <v>0</v>
      </c>
      <c r="AB24" s="133">
        <v>0</v>
      </c>
      <c r="AC24" s="133">
        <v>0</v>
      </c>
      <c r="AD24" s="133">
        <v>0</v>
      </c>
      <c r="AE24" s="133">
        <v>0</v>
      </c>
      <c r="AF24" s="133">
        <v>0</v>
      </c>
      <c r="AG24" s="133">
        <v>0</v>
      </c>
      <c r="AH24" s="133">
        <v>0</v>
      </c>
      <c r="AI24" s="134"/>
      <c r="AJ24" s="135">
        <v>0</v>
      </c>
      <c r="AK24" s="135">
        <v>0</v>
      </c>
      <c r="AL24" s="135">
        <v>0</v>
      </c>
      <c r="AM24" s="135">
        <v>0</v>
      </c>
      <c r="AN24" s="135">
        <v>0</v>
      </c>
      <c r="AO24" s="135">
        <v>0</v>
      </c>
      <c r="AP24" s="135">
        <v>0</v>
      </c>
      <c r="AQ24" s="135">
        <v>0</v>
      </c>
      <c r="AR24" s="135">
        <v>0</v>
      </c>
      <c r="AS24" s="135">
        <v>0</v>
      </c>
      <c r="AT24" s="135">
        <v>0</v>
      </c>
      <c r="AU24" s="135">
        <v>0</v>
      </c>
      <c r="AV24" s="133">
        <v>0</v>
      </c>
      <c r="AW24" s="133">
        <v>0</v>
      </c>
      <c r="AX24" s="133">
        <v>0</v>
      </c>
      <c r="AY24" s="133">
        <v>0</v>
      </c>
      <c r="AZ24" s="133">
        <v>0</v>
      </c>
      <c r="BA24" s="133">
        <v>0</v>
      </c>
      <c r="BB24" s="133">
        <v>0</v>
      </c>
      <c r="BC24" s="133">
        <v>0</v>
      </c>
      <c r="BD24" s="133">
        <v>0</v>
      </c>
      <c r="BE24" s="133">
        <v>0</v>
      </c>
      <c r="BF24" s="133">
        <v>0</v>
      </c>
      <c r="BG24" s="133">
        <v>0</v>
      </c>
      <c r="BH24" s="133">
        <v>22</v>
      </c>
      <c r="BI24" s="134"/>
      <c r="BJ24" s="133">
        <v>44</v>
      </c>
      <c r="BK24" s="133"/>
      <c r="BL24" s="133"/>
      <c r="BM24" s="134"/>
      <c r="BN24" s="133">
        <v>0</v>
      </c>
      <c r="BO24" s="133">
        <v>0</v>
      </c>
      <c r="BP24" s="133">
        <v>0</v>
      </c>
      <c r="BQ24" s="133">
        <v>0</v>
      </c>
      <c r="BR24" s="133">
        <v>0</v>
      </c>
      <c r="BS24" s="133">
        <v>0</v>
      </c>
      <c r="BT24" s="133"/>
      <c r="BU24" s="133">
        <v>0</v>
      </c>
      <c r="BV24" s="133">
        <v>0</v>
      </c>
      <c r="BW24" s="133">
        <v>0</v>
      </c>
      <c r="BX24" s="133">
        <v>0</v>
      </c>
      <c r="BY24" s="133">
        <v>0</v>
      </c>
      <c r="BZ24" s="133">
        <v>0</v>
      </c>
      <c r="CA24" s="134"/>
      <c r="CB24" s="134"/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34"/>
      <c r="CR24" s="134"/>
      <c r="CS24" s="134"/>
      <c r="CT24" s="134"/>
      <c r="CU24" s="134"/>
      <c r="CV24" s="134"/>
      <c r="CW24" s="134"/>
      <c r="CX24" s="134"/>
      <c r="CY24" s="134"/>
      <c r="CZ24" s="134"/>
    </row>
    <row r="25" spans="1:104" s="136" customFormat="1" ht="15.95" customHeight="1" x14ac:dyDescent="0.2">
      <c r="A25" s="116">
        <v>13372301001</v>
      </c>
      <c r="B25" s="115" t="s">
        <v>835</v>
      </c>
      <c r="C25" s="113">
        <v>2</v>
      </c>
      <c r="D25" s="114" t="s">
        <v>151</v>
      </c>
      <c r="E25" s="122"/>
      <c r="F25" s="133">
        <v>0</v>
      </c>
      <c r="G25" s="133">
        <v>0</v>
      </c>
      <c r="H25" s="133">
        <v>0</v>
      </c>
      <c r="I25" s="133">
        <v>0</v>
      </c>
      <c r="J25" s="133">
        <v>0</v>
      </c>
      <c r="K25" s="133">
        <v>0</v>
      </c>
      <c r="L25" s="133">
        <v>0</v>
      </c>
      <c r="M25" s="133">
        <v>0</v>
      </c>
      <c r="N25" s="133">
        <v>0</v>
      </c>
      <c r="O25" s="133">
        <v>0</v>
      </c>
      <c r="P25" s="133">
        <v>0</v>
      </c>
      <c r="Q25" s="133">
        <v>0</v>
      </c>
      <c r="R25" s="133">
        <v>0</v>
      </c>
      <c r="S25" s="133">
        <v>0</v>
      </c>
      <c r="T25" s="134"/>
      <c r="U25" s="133">
        <v>0</v>
      </c>
      <c r="V25" s="133">
        <v>0</v>
      </c>
      <c r="W25" s="133">
        <v>0</v>
      </c>
      <c r="X25" s="133">
        <v>0</v>
      </c>
      <c r="Y25" s="133">
        <v>0</v>
      </c>
      <c r="Z25" s="133">
        <v>0</v>
      </c>
      <c r="AA25" s="133">
        <v>0</v>
      </c>
      <c r="AB25" s="133">
        <v>0</v>
      </c>
      <c r="AC25" s="133">
        <v>0</v>
      </c>
      <c r="AD25" s="133">
        <v>0</v>
      </c>
      <c r="AE25" s="133">
        <v>0</v>
      </c>
      <c r="AF25" s="133">
        <v>0</v>
      </c>
      <c r="AG25" s="133">
        <v>0</v>
      </c>
      <c r="AH25" s="133">
        <v>0</v>
      </c>
      <c r="AI25" s="134"/>
      <c r="AJ25" s="135">
        <v>0</v>
      </c>
      <c r="AK25" s="135">
        <v>0</v>
      </c>
      <c r="AL25" s="135">
        <v>0</v>
      </c>
      <c r="AM25" s="135">
        <v>0</v>
      </c>
      <c r="AN25" s="135">
        <v>0</v>
      </c>
      <c r="AO25" s="135">
        <v>0</v>
      </c>
      <c r="AP25" s="135">
        <v>0</v>
      </c>
      <c r="AQ25" s="135">
        <v>0</v>
      </c>
      <c r="AR25" s="135">
        <v>0</v>
      </c>
      <c r="AS25" s="135">
        <v>0</v>
      </c>
      <c r="AT25" s="135">
        <v>0</v>
      </c>
      <c r="AU25" s="135">
        <v>0</v>
      </c>
      <c r="AV25" s="133">
        <v>0</v>
      </c>
      <c r="AW25" s="133">
        <v>0</v>
      </c>
      <c r="AX25" s="133">
        <v>0</v>
      </c>
      <c r="AY25" s="133">
        <v>0</v>
      </c>
      <c r="AZ25" s="133">
        <v>0</v>
      </c>
      <c r="BA25" s="133">
        <v>0</v>
      </c>
      <c r="BB25" s="133">
        <v>0</v>
      </c>
      <c r="BC25" s="133">
        <v>0</v>
      </c>
      <c r="BD25" s="133">
        <v>0</v>
      </c>
      <c r="BE25" s="133">
        <v>0</v>
      </c>
      <c r="BF25" s="133">
        <v>0</v>
      </c>
      <c r="BG25" s="133">
        <v>0</v>
      </c>
      <c r="BH25" s="133">
        <v>22</v>
      </c>
      <c r="BI25" s="134"/>
      <c r="BJ25" s="133">
        <v>44</v>
      </c>
      <c r="BK25" s="133"/>
      <c r="BL25" s="133"/>
      <c r="BM25" s="134"/>
      <c r="BN25" s="133">
        <v>0</v>
      </c>
      <c r="BO25" s="133">
        <v>0</v>
      </c>
      <c r="BP25" s="133">
        <v>0</v>
      </c>
      <c r="BQ25" s="133">
        <v>0</v>
      </c>
      <c r="BR25" s="133">
        <v>0</v>
      </c>
      <c r="BS25" s="133">
        <v>0</v>
      </c>
      <c r="BT25" s="133"/>
      <c r="BU25" s="133">
        <v>0</v>
      </c>
      <c r="BV25" s="133">
        <v>0</v>
      </c>
      <c r="BW25" s="133">
        <v>0</v>
      </c>
      <c r="BX25" s="133">
        <v>0</v>
      </c>
      <c r="BY25" s="133">
        <v>0</v>
      </c>
      <c r="BZ25" s="133">
        <v>0</v>
      </c>
      <c r="CA25" s="134"/>
      <c r="CB25" s="134"/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/>
      <c r="CN25" s="134"/>
      <c r="CO25" s="134"/>
      <c r="CP25" s="134"/>
      <c r="CQ25" s="134"/>
      <c r="CR25" s="134"/>
      <c r="CS25" s="134"/>
      <c r="CT25" s="134"/>
      <c r="CU25" s="134"/>
      <c r="CV25" s="134"/>
      <c r="CW25" s="134"/>
      <c r="CX25" s="134"/>
      <c r="CY25" s="134"/>
      <c r="CZ25" s="134"/>
    </row>
    <row r="26" spans="1:104" s="136" customFormat="1" ht="15.95" customHeight="1" x14ac:dyDescent="0.2">
      <c r="A26" s="116">
        <v>13422301001</v>
      </c>
      <c r="B26" s="115" t="s">
        <v>836</v>
      </c>
      <c r="C26" s="113">
        <v>1</v>
      </c>
      <c r="D26" s="114" t="s">
        <v>151</v>
      </c>
      <c r="E26" s="122"/>
      <c r="F26" s="133">
        <v>0</v>
      </c>
      <c r="G26" s="133">
        <v>0</v>
      </c>
      <c r="H26" s="133">
        <v>0</v>
      </c>
      <c r="I26" s="133">
        <v>0</v>
      </c>
      <c r="J26" s="133">
        <v>0</v>
      </c>
      <c r="K26" s="133">
        <v>0</v>
      </c>
      <c r="L26" s="133">
        <v>0</v>
      </c>
      <c r="M26" s="133">
        <v>0</v>
      </c>
      <c r="N26" s="133">
        <v>0</v>
      </c>
      <c r="O26" s="133">
        <v>0</v>
      </c>
      <c r="P26" s="133">
        <v>0</v>
      </c>
      <c r="Q26" s="133">
        <v>0</v>
      </c>
      <c r="R26" s="133">
        <v>0</v>
      </c>
      <c r="S26" s="133">
        <v>0</v>
      </c>
      <c r="T26" s="134"/>
      <c r="U26" s="133">
        <v>0</v>
      </c>
      <c r="V26" s="133">
        <v>0</v>
      </c>
      <c r="W26" s="133">
        <v>0</v>
      </c>
      <c r="X26" s="133">
        <v>0</v>
      </c>
      <c r="Y26" s="133">
        <v>0</v>
      </c>
      <c r="Z26" s="133">
        <v>0</v>
      </c>
      <c r="AA26" s="133">
        <v>0</v>
      </c>
      <c r="AB26" s="133">
        <v>0</v>
      </c>
      <c r="AC26" s="133">
        <v>0</v>
      </c>
      <c r="AD26" s="133">
        <v>0</v>
      </c>
      <c r="AE26" s="133">
        <v>0</v>
      </c>
      <c r="AF26" s="133">
        <v>0</v>
      </c>
      <c r="AG26" s="133">
        <v>0</v>
      </c>
      <c r="AH26" s="133">
        <v>0</v>
      </c>
      <c r="AI26" s="134"/>
      <c r="AJ26" s="135">
        <v>0</v>
      </c>
      <c r="AK26" s="135">
        <v>0</v>
      </c>
      <c r="AL26" s="135">
        <v>0</v>
      </c>
      <c r="AM26" s="135">
        <v>0</v>
      </c>
      <c r="AN26" s="135">
        <v>0</v>
      </c>
      <c r="AO26" s="135">
        <v>0</v>
      </c>
      <c r="AP26" s="135">
        <v>0</v>
      </c>
      <c r="AQ26" s="135">
        <v>0</v>
      </c>
      <c r="AR26" s="135">
        <v>0</v>
      </c>
      <c r="AS26" s="135">
        <v>0</v>
      </c>
      <c r="AT26" s="135">
        <v>0</v>
      </c>
      <c r="AU26" s="135">
        <v>0</v>
      </c>
      <c r="AV26" s="133">
        <v>0</v>
      </c>
      <c r="AW26" s="133">
        <v>0</v>
      </c>
      <c r="AX26" s="133">
        <v>0</v>
      </c>
      <c r="AY26" s="133">
        <v>0</v>
      </c>
      <c r="AZ26" s="133">
        <v>0</v>
      </c>
      <c r="BA26" s="133">
        <v>0</v>
      </c>
      <c r="BB26" s="133">
        <v>0</v>
      </c>
      <c r="BC26" s="133">
        <v>0</v>
      </c>
      <c r="BD26" s="133">
        <v>0</v>
      </c>
      <c r="BE26" s="133">
        <v>0</v>
      </c>
      <c r="BF26" s="133">
        <v>0</v>
      </c>
      <c r="BG26" s="133">
        <v>0</v>
      </c>
      <c r="BH26" s="133">
        <v>0</v>
      </c>
      <c r="BI26" s="134"/>
      <c r="BJ26" s="133">
        <v>0</v>
      </c>
      <c r="BK26" s="133"/>
      <c r="BL26" s="133"/>
      <c r="BM26" s="134"/>
      <c r="BN26" s="133">
        <v>0</v>
      </c>
      <c r="BO26" s="133">
        <v>0</v>
      </c>
      <c r="BP26" s="133">
        <v>0</v>
      </c>
      <c r="BQ26" s="133">
        <v>0</v>
      </c>
      <c r="BR26" s="133">
        <v>0</v>
      </c>
      <c r="BS26" s="133">
        <v>0</v>
      </c>
      <c r="BT26" s="133"/>
      <c r="BU26" s="133">
        <v>0</v>
      </c>
      <c r="BV26" s="133">
        <v>0</v>
      </c>
      <c r="BW26" s="133">
        <v>0</v>
      </c>
      <c r="BX26" s="133">
        <v>0</v>
      </c>
      <c r="BY26" s="133">
        <v>0</v>
      </c>
      <c r="BZ26" s="133">
        <v>0</v>
      </c>
      <c r="CA26" s="134"/>
      <c r="CB26" s="134"/>
      <c r="CC26" s="134"/>
      <c r="CD26" s="134"/>
      <c r="CE26" s="134"/>
      <c r="CF26" s="134"/>
      <c r="CG26" s="134"/>
      <c r="CH26" s="134"/>
      <c r="CI26" s="134"/>
      <c r="CJ26" s="134"/>
      <c r="CK26" s="134"/>
      <c r="CL26" s="134"/>
      <c r="CM26" s="134"/>
      <c r="CN26" s="134"/>
      <c r="CO26" s="134"/>
      <c r="CP26" s="134"/>
      <c r="CQ26" s="134"/>
      <c r="CR26" s="134"/>
      <c r="CS26" s="134"/>
      <c r="CT26" s="134"/>
      <c r="CU26" s="134"/>
      <c r="CV26" s="134"/>
      <c r="CW26" s="134"/>
      <c r="CX26" s="134"/>
      <c r="CY26" s="134"/>
      <c r="CZ26" s="134"/>
    </row>
    <row r="27" spans="1:104" s="136" customFormat="1" ht="15.95" customHeight="1" x14ac:dyDescent="0.2">
      <c r="A27" s="111">
        <v>13202751001</v>
      </c>
      <c r="B27" s="115" t="s">
        <v>837</v>
      </c>
      <c r="C27" s="113">
        <v>4</v>
      </c>
      <c r="D27" s="114" t="s">
        <v>151</v>
      </c>
      <c r="E27" s="122"/>
      <c r="F27" s="133">
        <v>0</v>
      </c>
      <c r="G27" s="133">
        <v>0</v>
      </c>
      <c r="H27" s="133">
        <v>0</v>
      </c>
      <c r="I27" s="133">
        <v>0</v>
      </c>
      <c r="J27" s="133">
        <v>0</v>
      </c>
      <c r="K27" s="133">
        <v>0</v>
      </c>
      <c r="L27" s="133">
        <v>0</v>
      </c>
      <c r="M27" s="133">
        <v>0</v>
      </c>
      <c r="N27" s="133">
        <v>0</v>
      </c>
      <c r="O27" s="133">
        <v>0</v>
      </c>
      <c r="P27" s="133">
        <v>0</v>
      </c>
      <c r="Q27" s="133">
        <v>0</v>
      </c>
      <c r="R27" s="133">
        <v>0</v>
      </c>
      <c r="S27" s="133">
        <v>0</v>
      </c>
      <c r="T27" s="134"/>
      <c r="U27" s="133">
        <v>0</v>
      </c>
      <c r="V27" s="133">
        <v>0</v>
      </c>
      <c r="W27" s="133">
        <v>0</v>
      </c>
      <c r="X27" s="133">
        <v>0</v>
      </c>
      <c r="Y27" s="133">
        <v>0</v>
      </c>
      <c r="Z27" s="133">
        <v>0</v>
      </c>
      <c r="AA27" s="133">
        <v>0</v>
      </c>
      <c r="AB27" s="133">
        <v>0</v>
      </c>
      <c r="AC27" s="133">
        <v>0</v>
      </c>
      <c r="AD27" s="133">
        <v>0</v>
      </c>
      <c r="AE27" s="133">
        <v>0</v>
      </c>
      <c r="AF27" s="133">
        <v>0</v>
      </c>
      <c r="AG27" s="133">
        <v>0</v>
      </c>
      <c r="AH27" s="133">
        <v>0</v>
      </c>
      <c r="AI27" s="134"/>
      <c r="AJ27" s="135">
        <v>0</v>
      </c>
      <c r="AK27" s="135">
        <v>0</v>
      </c>
      <c r="AL27" s="135">
        <v>0</v>
      </c>
      <c r="AM27" s="135">
        <v>0</v>
      </c>
      <c r="AN27" s="135">
        <v>0</v>
      </c>
      <c r="AO27" s="135">
        <v>0</v>
      </c>
      <c r="AP27" s="135">
        <v>0</v>
      </c>
      <c r="AQ27" s="135">
        <v>0</v>
      </c>
      <c r="AR27" s="135">
        <v>0</v>
      </c>
      <c r="AS27" s="135">
        <v>0</v>
      </c>
      <c r="AT27" s="135">
        <v>0</v>
      </c>
      <c r="AU27" s="135">
        <v>0</v>
      </c>
      <c r="AV27" s="133">
        <v>0</v>
      </c>
      <c r="AW27" s="133">
        <v>0</v>
      </c>
      <c r="AX27" s="133">
        <v>0</v>
      </c>
      <c r="AY27" s="133">
        <v>0</v>
      </c>
      <c r="AZ27" s="133">
        <v>0</v>
      </c>
      <c r="BA27" s="133">
        <v>0</v>
      </c>
      <c r="BB27" s="133">
        <v>0</v>
      </c>
      <c r="BC27" s="133">
        <v>0</v>
      </c>
      <c r="BD27" s="133">
        <v>0</v>
      </c>
      <c r="BE27" s="133">
        <v>0</v>
      </c>
      <c r="BF27" s="133">
        <v>0</v>
      </c>
      <c r="BG27" s="133">
        <v>0</v>
      </c>
      <c r="BH27" s="133">
        <v>0</v>
      </c>
      <c r="BI27" s="134"/>
      <c r="BJ27" s="133">
        <v>0</v>
      </c>
      <c r="BK27" s="133"/>
      <c r="BL27" s="133"/>
      <c r="BM27" s="134"/>
      <c r="BN27" s="133">
        <v>0</v>
      </c>
      <c r="BO27" s="133">
        <v>0</v>
      </c>
      <c r="BP27" s="133">
        <v>0</v>
      </c>
      <c r="BQ27" s="133">
        <v>0</v>
      </c>
      <c r="BR27" s="133">
        <v>0</v>
      </c>
      <c r="BS27" s="133">
        <v>0</v>
      </c>
      <c r="BT27" s="133"/>
      <c r="BU27" s="133">
        <v>0</v>
      </c>
      <c r="BV27" s="133">
        <v>0</v>
      </c>
      <c r="BW27" s="133">
        <v>0</v>
      </c>
      <c r="BX27" s="133">
        <v>0</v>
      </c>
      <c r="BY27" s="133">
        <v>0</v>
      </c>
      <c r="BZ27" s="133">
        <v>0</v>
      </c>
      <c r="CA27" s="134"/>
      <c r="CB27" s="134"/>
      <c r="CC27" s="134"/>
      <c r="CD27" s="134"/>
      <c r="CE27" s="134"/>
      <c r="CF27" s="134"/>
      <c r="CG27" s="134"/>
      <c r="CH27" s="134"/>
      <c r="CI27" s="134"/>
      <c r="CJ27" s="134"/>
      <c r="CK27" s="134"/>
      <c r="CL27" s="134"/>
      <c r="CM27" s="134"/>
      <c r="CN27" s="134"/>
      <c r="CO27" s="134"/>
      <c r="CP27" s="134"/>
      <c r="CQ27" s="134"/>
      <c r="CR27" s="134"/>
      <c r="CS27" s="134"/>
      <c r="CT27" s="134"/>
      <c r="CU27" s="134"/>
      <c r="CV27" s="134"/>
      <c r="CW27" s="134"/>
      <c r="CX27" s="134"/>
      <c r="CY27" s="134"/>
      <c r="CZ27" s="134"/>
    </row>
    <row r="28" spans="1:104" s="136" customFormat="1" ht="15.95" customHeight="1" x14ac:dyDescent="0.2">
      <c r="A28" s="111"/>
      <c r="B28" s="112" t="s">
        <v>838</v>
      </c>
      <c r="C28" s="113"/>
      <c r="D28" s="114" t="s">
        <v>15</v>
      </c>
      <c r="E28" s="122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4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4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4"/>
      <c r="BJ28" s="133"/>
      <c r="BK28" s="133"/>
      <c r="BL28" s="133"/>
      <c r="BM28" s="134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4"/>
      <c r="CB28" s="134"/>
      <c r="CC28" s="134"/>
      <c r="CD28" s="134"/>
      <c r="CE28" s="134"/>
      <c r="CF28" s="134"/>
      <c r="CG28" s="134"/>
      <c r="CH28" s="134"/>
      <c r="CI28" s="134"/>
      <c r="CJ28" s="134"/>
      <c r="CK28" s="134"/>
      <c r="CL28" s="134"/>
      <c r="CM28" s="134"/>
      <c r="CN28" s="134"/>
      <c r="CO28" s="134"/>
      <c r="CP28" s="134"/>
      <c r="CQ28" s="134"/>
      <c r="CR28" s="134"/>
      <c r="CS28" s="134"/>
      <c r="CT28" s="134"/>
      <c r="CU28" s="134"/>
      <c r="CV28" s="134"/>
      <c r="CW28" s="134"/>
      <c r="CX28" s="134"/>
      <c r="CY28" s="134"/>
      <c r="CZ28" s="134"/>
    </row>
    <row r="29" spans="1:104" s="136" customFormat="1" ht="15.75" customHeight="1" x14ac:dyDescent="0.2">
      <c r="A29" s="111" t="s">
        <v>820</v>
      </c>
      <c r="B29" s="115" t="s">
        <v>821</v>
      </c>
      <c r="C29" s="113">
        <v>3322</v>
      </c>
      <c r="D29" s="114" t="s">
        <v>93</v>
      </c>
      <c r="E29" s="122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4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4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4"/>
      <c r="BJ29" s="133"/>
      <c r="BK29" s="133"/>
      <c r="BL29" s="133"/>
      <c r="BM29" s="134"/>
      <c r="BN29" s="133"/>
      <c r="BO29" s="133"/>
      <c r="BP29" s="133"/>
      <c r="BQ29" s="133"/>
      <c r="BR29" s="133"/>
      <c r="BS29" s="133"/>
      <c r="BT29" s="133"/>
      <c r="BU29" s="133"/>
      <c r="BV29" s="133"/>
      <c r="BW29" s="133"/>
      <c r="BX29" s="133"/>
      <c r="BY29" s="133"/>
      <c r="BZ29" s="133"/>
      <c r="CA29" s="134"/>
      <c r="CB29" s="134"/>
      <c r="CC29" s="134"/>
      <c r="CD29" s="134"/>
      <c r="CE29" s="134"/>
      <c r="CF29" s="134"/>
      <c r="CG29" s="134"/>
      <c r="CH29" s="134"/>
      <c r="CI29" s="134"/>
      <c r="CJ29" s="134"/>
      <c r="CK29" s="134"/>
      <c r="CL29" s="134"/>
      <c r="CM29" s="134"/>
      <c r="CN29" s="134"/>
      <c r="CO29" s="134"/>
      <c r="CP29" s="134"/>
      <c r="CQ29" s="134"/>
      <c r="CR29" s="134"/>
      <c r="CS29" s="134"/>
      <c r="CT29" s="134"/>
      <c r="CU29" s="134"/>
      <c r="CV29" s="134"/>
      <c r="CW29" s="134"/>
      <c r="CX29" s="134"/>
      <c r="CY29" s="134"/>
      <c r="CZ29" s="134"/>
    </row>
    <row r="30" spans="1:104" s="136" customFormat="1" ht="15.95" customHeight="1" x14ac:dyDescent="0.2">
      <c r="A30" s="111">
        <v>11371961050</v>
      </c>
      <c r="B30" s="115" t="s">
        <v>822</v>
      </c>
      <c r="C30" s="113">
        <v>166</v>
      </c>
      <c r="D30" s="114" t="s">
        <v>93</v>
      </c>
      <c r="E30" s="122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4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4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3"/>
      <c r="AW30" s="133"/>
      <c r="AX30" s="133"/>
      <c r="AY30" s="133"/>
      <c r="AZ30" s="133"/>
      <c r="BA30" s="133"/>
      <c r="BB30" s="133"/>
      <c r="BC30" s="133"/>
      <c r="BD30" s="133"/>
      <c r="BE30" s="133"/>
      <c r="BF30" s="133"/>
      <c r="BG30" s="133"/>
      <c r="BH30" s="133"/>
      <c r="BI30" s="134"/>
      <c r="BJ30" s="133"/>
      <c r="BK30" s="133"/>
      <c r="BL30" s="133"/>
      <c r="BM30" s="134"/>
      <c r="BN30" s="133"/>
      <c r="BO30" s="133"/>
      <c r="BP30" s="133"/>
      <c r="BQ30" s="133"/>
      <c r="BR30" s="133"/>
      <c r="BS30" s="133"/>
      <c r="BT30" s="133"/>
      <c r="BU30" s="133"/>
      <c r="BV30" s="133"/>
      <c r="BW30" s="133"/>
      <c r="BX30" s="133"/>
      <c r="BY30" s="133"/>
      <c r="BZ30" s="133"/>
      <c r="CA30" s="134"/>
      <c r="CB30" s="134"/>
      <c r="CC30" s="134"/>
      <c r="CD30" s="134"/>
      <c r="CE30" s="134"/>
      <c r="CF30" s="134"/>
      <c r="CG30" s="134"/>
      <c r="CH30" s="134"/>
      <c r="CI30" s="134"/>
      <c r="CJ30" s="134"/>
      <c r="CK30" s="134"/>
      <c r="CL30" s="134"/>
      <c r="CM30" s="134"/>
      <c r="CN30" s="134"/>
      <c r="CO30" s="134"/>
      <c r="CP30" s="134"/>
      <c r="CQ30" s="134"/>
      <c r="CR30" s="134"/>
      <c r="CS30" s="134"/>
      <c r="CT30" s="134"/>
      <c r="CU30" s="134"/>
      <c r="CV30" s="134"/>
      <c r="CW30" s="134"/>
      <c r="CX30" s="134"/>
      <c r="CY30" s="134"/>
      <c r="CZ30" s="134"/>
    </row>
    <row r="31" spans="1:104" s="136" customFormat="1" ht="15.95" customHeight="1" x14ac:dyDescent="0.2">
      <c r="A31" s="111" t="s">
        <v>823</v>
      </c>
      <c r="B31" s="115" t="s">
        <v>824</v>
      </c>
      <c r="C31" s="113">
        <v>430</v>
      </c>
      <c r="D31" s="114" t="s">
        <v>79</v>
      </c>
      <c r="E31" s="122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4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4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134"/>
      <c r="BJ31" s="133"/>
      <c r="BK31" s="133"/>
      <c r="BL31" s="133"/>
      <c r="BM31" s="134"/>
      <c r="BN31" s="133"/>
      <c r="BO31" s="133"/>
      <c r="BP31" s="133"/>
      <c r="BQ31" s="133"/>
      <c r="BR31" s="133"/>
      <c r="BS31" s="133"/>
      <c r="BT31" s="133"/>
      <c r="BU31" s="133"/>
      <c r="BV31" s="133"/>
      <c r="BW31" s="133"/>
      <c r="BX31" s="133"/>
      <c r="BY31" s="133"/>
      <c r="BZ31" s="133"/>
      <c r="CA31" s="134"/>
      <c r="CB31" s="134"/>
      <c r="CC31" s="134"/>
      <c r="CD31" s="134"/>
      <c r="CE31" s="134"/>
      <c r="CF31" s="134"/>
      <c r="CG31" s="134"/>
      <c r="CH31" s="134"/>
      <c r="CI31" s="134"/>
      <c r="CJ31" s="134"/>
      <c r="CK31" s="134"/>
      <c r="CL31" s="134"/>
      <c r="CM31" s="134"/>
      <c r="CN31" s="134"/>
      <c r="CO31" s="134"/>
      <c r="CP31" s="134"/>
      <c r="CQ31" s="134"/>
      <c r="CR31" s="134"/>
      <c r="CS31" s="134"/>
      <c r="CT31" s="134"/>
      <c r="CU31" s="134"/>
      <c r="CV31" s="134"/>
      <c r="CW31" s="134"/>
      <c r="CX31" s="134"/>
      <c r="CY31" s="134"/>
      <c r="CZ31" s="134"/>
    </row>
    <row r="32" spans="1:104" s="136" customFormat="1" ht="15.95" customHeight="1" x14ac:dyDescent="0.2">
      <c r="A32" s="111">
        <v>11040471001</v>
      </c>
      <c r="B32" s="115" t="s">
        <v>825</v>
      </c>
      <c r="C32" s="113">
        <v>13</v>
      </c>
      <c r="D32" s="114" t="s">
        <v>151</v>
      </c>
      <c r="E32" s="122"/>
      <c r="F32" s="133" t="e">
        <v>#N/A</v>
      </c>
      <c r="G32" s="133" t="e">
        <v>#N/A</v>
      </c>
      <c r="H32" s="133" t="e">
        <v>#N/A</v>
      </c>
      <c r="I32" s="133" t="e">
        <v>#N/A</v>
      </c>
      <c r="J32" s="133" t="e">
        <v>#N/A</v>
      </c>
      <c r="K32" s="133" t="e">
        <v>#N/A</v>
      </c>
      <c r="L32" s="133" t="e">
        <v>#N/A</v>
      </c>
      <c r="M32" s="133" t="e">
        <v>#N/A</v>
      </c>
      <c r="N32" s="133" t="e">
        <v>#N/A</v>
      </c>
      <c r="O32" s="133" t="e">
        <v>#N/A</v>
      </c>
      <c r="P32" s="133" t="e">
        <v>#N/A</v>
      </c>
      <c r="Q32" s="133" t="e">
        <v>#N/A</v>
      </c>
      <c r="R32" s="133" t="e">
        <v>#N/A</v>
      </c>
      <c r="S32" s="133" t="e">
        <v>#N/A</v>
      </c>
      <c r="T32" s="134"/>
      <c r="U32" s="133" t="e">
        <v>#N/A</v>
      </c>
      <c r="V32" s="133" t="e">
        <v>#N/A</v>
      </c>
      <c r="W32" s="133" t="e">
        <v>#N/A</v>
      </c>
      <c r="X32" s="133" t="e">
        <v>#N/A</v>
      </c>
      <c r="Y32" s="133" t="e">
        <v>#N/A</v>
      </c>
      <c r="Z32" s="133" t="e">
        <v>#N/A</v>
      </c>
      <c r="AA32" s="133" t="e">
        <v>#N/A</v>
      </c>
      <c r="AB32" s="133" t="e">
        <v>#N/A</v>
      </c>
      <c r="AC32" s="133" t="e">
        <v>#N/A</v>
      </c>
      <c r="AD32" s="133" t="e">
        <v>#N/A</v>
      </c>
      <c r="AE32" s="133" t="e">
        <v>#N/A</v>
      </c>
      <c r="AF32" s="133" t="e">
        <v>#N/A</v>
      </c>
      <c r="AG32" s="133" t="e">
        <v>#N/A</v>
      </c>
      <c r="AH32" s="133" t="e">
        <v>#N/A</v>
      </c>
      <c r="AI32" s="134"/>
      <c r="AJ32" s="135" t="e">
        <v>#N/A</v>
      </c>
      <c r="AK32" s="135" t="e">
        <v>#N/A</v>
      </c>
      <c r="AL32" s="135" t="e">
        <v>#N/A</v>
      </c>
      <c r="AM32" s="135" t="e">
        <v>#N/A</v>
      </c>
      <c r="AN32" s="135" t="e">
        <v>#N/A</v>
      </c>
      <c r="AO32" s="135" t="e">
        <v>#N/A</v>
      </c>
      <c r="AP32" s="135" t="e">
        <v>#N/A</v>
      </c>
      <c r="AQ32" s="135" t="e">
        <v>#N/A</v>
      </c>
      <c r="AR32" s="135" t="e">
        <v>#N/A</v>
      </c>
      <c r="AS32" s="135" t="e">
        <v>#N/A</v>
      </c>
      <c r="AT32" s="135" t="e">
        <v>#N/A</v>
      </c>
      <c r="AU32" s="135" t="e">
        <v>#N/A</v>
      </c>
      <c r="AV32" s="133" t="e">
        <v>#N/A</v>
      </c>
      <c r="AW32" s="133" t="e">
        <v>#N/A</v>
      </c>
      <c r="AX32" s="133" t="e">
        <v>#N/A</v>
      </c>
      <c r="AY32" s="133" t="e">
        <v>#N/A</v>
      </c>
      <c r="AZ32" s="133" t="e">
        <v>#N/A</v>
      </c>
      <c r="BA32" s="133" t="e">
        <v>#N/A</v>
      </c>
      <c r="BB32" s="133" t="e">
        <v>#N/A</v>
      </c>
      <c r="BC32" s="133" t="e">
        <v>#N/A</v>
      </c>
      <c r="BD32" s="133" t="e">
        <v>#N/A</v>
      </c>
      <c r="BE32" s="133" t="e">
        <v>#N/A</v>
      </c>
      <c r="BF32" s="133" t="e">
        <v>#N/A</v>
      </c>
      <c r="BG32" s="133" t="e">
        <v>#N/A</v>
      </c>
      <c r="BH32" s="133" t="e">
        <v>#N/A</v>
      </c>
      <c r="BI32" s="134"/>
      <c r="BJ32" s="133" t="e">
        <v>#N/A</v>
      </c>
      <c r="BK32" s="133"/>
      <c r="BL32" s="133"/>
      <c r="BM32" s="134"/>
      <c r="BN32" s="133" t="e">
        <v>#N/A</v>
      </c>
      <c r="BO32" s="133" t="e">
        <v>#N/A</v>
      </c>
      <c r="BP32" s="133" t="e">
        <v>#N/A</v>
      </c>
      <c r="BQ32" s="133" t="e">
        <v>#N/A</v>
      </c>
      <c r="BR32" s="133" t="e">
        <v>#N/A</v>
      </c>
      <c r="BS32" s="133" t="e">
        <v>#N/A</v>
      </c>
      <c r="BT32" s="133"/>
      <c r="BU32" s="133" t="e">
        <v>#N/A</v>
      </c>
      <c r="BV32" s="133" t="e">
        <v>#N/A</v>
      </c>
      <c r="BW32" s="133" t="e">
        <v>#N/A</v>
      </c>
      <c r="BX32" s="133" t="e">
        <v>#N/A</v>
      </c>
      <c r="BY32" s="133" t="e">
        <v>#N/A</v>
      </c>
      <c r="BZ32" s="133" t="e">
        <v>#N/A</v>
      </c>
      <c r="CA32" s="134"/>
      <c r="CB32" s="134"/>
      <c r="CC32" s="134"/>
      <c r="CD32" s="134"/>
      <c r="CE32" s="134"/>
      <c r="CF32" s="134"/>
      <c r="CG32" s="134"/>
      <c r="CH32" s="134"/>
      <c r="CI32" s="134"/>
      <c r="CJ32" s="134"/>
      <c r="CK32" s="134"/>
      <c r="CL32" s="134"/>
      <c r="CM32" s="134"/>
      <c r="CN32" s="134"/>
      <c r="CO32" s="134"/>
      <c r="CP32" s="134"/>
      <c r="CQ32" s="134"/>
      <c r="CR32" s="134"/>
      <c r="CS32" s="134"/>
      <c r="CT32" s="134"/>
      <c r="CU32" s="134"/>
      <c r="CV32" s="134"/>
      <c r="CW32" s="134"/>
      <c r="CX32" s="134"/>
      <c r="CY32" s="134"/>
      <c r="CZ32" s="134"/>
    </row>
    <row r="33" spans="1:104" s="136" customFormat="1" ht="15.95" customHeight="1" x14ac:dyDescent="0.2">
      <c r="A33" s="111">
        <v>13208941001</v>
      </c>
      <c r="B33" s="115" t="s">
        <v>826</v>
      </c>
      <c r="C33" s="113">
        <v>475</v>
      </c>
      <c r="D33" s="114" t="s">
        <v>93</v>
      </c>
      <c r="E33" s="122"/>
      <c r="F33" s="133">
        <v>0</v>
      </c>
      <c r="G33" s="133">
        <v>0</v>
      </c>
      <c r="H33" s="133">
        <v>0</v>
      </c>
      <c r="I33" s="133">
        <v>0</v>
      </c>
      <c r="J33" s="133">
        <v>0</v>
      </c>
      <c r="K33" s="133">
        <v>0</v>
      </c>
      <c r="L33" s="133">
        <v>0</v>
      </c>
      <c r="M33" s="133">
        <v>0</v>
      </c>
      <c r="N33" s="133">
        <v>0</v>
      </c>
      <c r="O33" s="133">
        <v>0</v>
      </c>
      <c r="P33" s="133">
        <v>0</v>
      </c>
      <c r="Q33" s="133">
        <v>0</v>
      </c>
      <c r="R33" s="133">
        <v>0</v>
      </c>
      <c r="S33" s="133">
        <v>0</v>
      </c>
      <c r="T33" s="134"/>
      <c r="U33" s="133">
        <v>0</v>
      </c>
      <c r="V33" s="133">
        <v>0</v>
      </c>
      <c r="W33" s="133">
        <v>0</v>
      </c>
      <c r="X33" s="133">
        <v>0</v>
      </c>
      <c r="Y33" s="133">
        <v>0</v>
      </c>
      <c r="Z33" s="133">
        <v>0</v>
      </c>
      <c r="AA33" s="133">
        <v>0</v>
      </c>
      <c r="AB33" s="133">
        <v>0</v>
      </c>
      <c r="AC33" s="133">
        <v>0</v>
      </c>
      <c r="AD33" s="133">
        <v>0</v>
      </c>
      <c r="AE33" s="133">
        <v>0</v>
      </c>
      <c r="AF33" s="133">
        <v>0</v>
      </c>
      <c r="AG33" s="133">
        <v>0</v>
      </c>
      <c r="AH33" s="133">
        <v>0</v>
      </c>
      <c r="AI33" s="134"/>
      <c r="AJ33" s="135">
        <v>0</v>
      </c>
      <c r="AK33" s="135">
        <v>0</v>
      </c>
      <c r="AL33" s="135">
        <v>0</v>
      </c>
      <c r="AM33" s="135">
        <v>0</v>
      </c>
      <c r="AN33" s="135">
        <v>0</v>
      </c>
      <c r="AO33" s="135">
        <v>0</v>
      </c>
      <c r="AP33" s="135">
        <v>0</v>
      </c>
      <c r="AQ33" s="135">
        <v>0</v>
      </c>
      <c r="AR33" s="135">
        <v>0</v>
      </c>
      <c r="AS33" s="135">
        <v>0</v>
      </c>
      <c r="AT33" s="135">
        <v>0</v>
      </c>
      <c r="AU33" s="135">
        <v>0</v>
      </c>
      <c r="AV33" s="133">
        <v>0</v>
      </c>
      <c r="AW33" s="133">
        <v>0</v>
      </c>
      <c r="AX33" s="133">
        <v>0</v>
      </c>
      <c r="AY33" s="133">
        <v>0</v>
      </c>
      <c r="AZ33" s="133">
        <v>0</v>
      </c>
      <c r="BA33" s="133">
        <v>0</v>
      </c>
      <c r="BB33" s="133">
        <v>0</v>
      </c>
      <c r="BC33" s="133">
        <v>0</v>
      </c>
      <c r="BD33" s="133">
        <v>0</v>
      </c>
      <c r="BE33" s="133">
        <v>0</v>
      </c>
      <c r="BF33" s="133">
        <v>0</v>
      </c>
      <c r="BG33" s="133">
        <v>0</v>
      </c>
      <c r="BH33" s="133">
        <v>0</v>
      </c>
      <c r="BI33" s="134"/>
      <c r="BJ33" s="133">
        <v>0</v>
      </c>
      <c r="BK33" s="133"/>
      <c r="BL33" s="133"/>
      <c r="BM33" s="134"/>
      <c r="BN33" s="133">
        <v>0</v>
      </c>
      <c r="BO33" s="133">
        <v>0</v>
      </c>
      <c r="BP33" s="133">
        <v>0</v>
      </c>
      <c r="BQ33" s="133">
        <v>0</v>
      </c>
      <c r="BR33" s="133">
        <v>0</v>
      </c>
      <c r="BS33" s="133">
        <v>0</v>
      </c>
      <c r="BT33" s="133"/>
      <c r="BU33" s="133">
        <v>0</v>
      </c>
      <c r="BV33" s="133">
        <v>0</v>
      </c>
      <c r="BW33" s="133">
        <v>0</v>
      </c>
      <c r="BX33" s="133">
        <v>0</v>
      </c>
      <c r="BY33" s="133">
        <v>0</v>
      </c>
      <c r="BZ33" s="133">
        <v>0</v>
      </c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  <c r="CT33" s="134"/>
      <c r="CU33" s="134"/>
      <c r="CV33" s="134"/>
      <c r="CW33" s="134"/>
      <c r="CX33" s="134"/>
      <c r="CY33" s="134"/>
      <c r="CZ33" s="134"/>
    </row>
    <row r="34" spans="1:104" s="136" customFormat="1" ht="15.95" customHeight="1" x14ac:dyDescent="0.2">
      <c r="A34" s="111">
        <v>13801801001</v>
      </c>
      <c r="B34" s="115" t="s">
        <v>839</v>
      </c>
      <c r="C34" s="113">
        <v>1</v>
      </c>
      <c r="D34" s="114" t="s">
        <v>151</v>
      </c>
      <c r="E34" s="122"/>
      <c r="F34" s="133" t="e">
        <v>#REF!</v>
      </c>
      <c r="G34" s="133" t="e">
        <v>#REF!</v>
      </c>
      <c r="H34" s="133" t="e">
        <v>#REF!</v>
      </c>
      <c r="I34" s="133" t="e">
        <v>#REF!</v>
      </c>
      <c r="J34" s="133" t="e">
        <v>#REF!</v>
      </c>
      <c r="K34" s="133" t="e">
        <v>#REF!</v>
      </c>
      <c r="L34" s="133" t="e">
        <v>#REF!</v>
      </c>
      <c r="M34" s="133" t="e">
        <v>#REF!</v>
      </c>
      <c r="N34" s="133" t="e">
        <v>#REF!</v>
      </c>
      <c r="O34" s="133" t="e">
        <v>#REF!</v>
      </c>
      <c r="P34" s="133" t="e">
        <v>#REF!</v>
      </c>
      <c r="Q34" s="133" t="e">
        <v>#REF!</v>
      </c>
      <c r="R34" s="133" t="e">
        <v>#REF!</v>
      </c>
      <c r="S34" s="133" t="e">
        <v>#REF!</v>
      </c>
      <c r="T34" s="134"/>
      <c r="U34" s="133" t="e">
        <v>#REF!</v>
      </c>
      <c r="V34" s="133" t="e">
        <v>#REF!</v>
      </c>
      <c r="W34" s="133" t="e">
        <v>#REF!</v>
      </c>
      <c r="X34" s="133" t="e">
        <v>#REF!</v>
      </c>
      <c r="Y34" s="133" t="e">
        <v>#REF!</v>
      </c>
      <c r="Z34" s="133" t="e">
        <v>#REF!</v>
      </c>
      <c r="AA34" s="133" t="e">
        <v>#REF!</v>
      </c>
      <c r="AB34" s="133" t="e">
        <v>#REF!</v>
      </c>
      <c r="AC34" s="133" t="e">
        <v>#REF!</v>
      </c>
      <c r="AD34" s="133" t="e">
        <v>#REF!</v>
      </c>
      <c r="AE34" s="133" t="e">
        <v>#REF!</v>
      </c>
      <c r="AF34" s="133" t="e">
        <v>#REF!</v>
      </c>
      <c r="AG34" s="133" t="e">
        <v>#REF!</v>
      </c>
      <c r="AH34" s="133" t="e">
        <v>#REF!</v>
      </c>
      <c r="AI34" s="134"/>
      <c r="AJ34" s="135" t="e">
        <v>#REF!</v>
      </c>
      <c r="AK34" s="135" t="e">
        <v>#REF!</v>
      </c>
      <c r="AL34" s="135" t="e">
        <v>#REF!</v>
      </c>
      <c r="AM34" s="135" t="e">
        <v>#REF!</v>
      </c>
      <c r="AN34" s="135" t="e">
        <v>#REF!</v>
      </c>
      <c r="AO34" s="135" t="e">
        <v>#REF!</v>
      </c>
      <c r="AP34" s="135" t="e">
        <v>#REF!</v>
      </c>
      <c r="AQ34" s="135" t="e">
        <v>#REF!</v>
      </c>
      <c r="AR34" s="135" t="e">
        <v>#REF!</v>
      </c>
      <c r="AS34" s="135" t="e">
        <v>#REF!</v>
      </c>
      <c r="AT34" s="135" t="e">
        <v>#REF!</v>
      </c>
      <c r="AU34" s="135" t="e">
        <v>#REF!</v>
      </c>
      <c r="AV34" s="133" t="e">
        <v>#REF!</v>
      </c>
      <c r="AW34" s="133" t="e">
        <v>#REF!</v>
      </c>
      <c r="AX34" s="133" t="e">
        <v>#REF!</v>
      </c>
      <c r="AY34" s="133" t="e">
        <v>#REF!</v>
      </c>
      <c r="AZ34" s="133" t="e">
        <v>#REF!</v>
      </c>
      <c r="BA34" s="133" t="e">
        <v>#REF!</v>
      </c>
      <c r="BB34" s="133" t="e">
        <v>#REF!</v>
      </c>
      <c r="BC34" s="133" t="e">
        <v>#REF!</v>
      </c>
      <c r="BD34" s="133" t="e">
        <v>#REF!</v>
      </c>
      <c r="BE34" s="133" t="e">
        <v>#REF!</v>
      </c>
      <c r="BF34" s="133" t="e">
        <v>#REF!</v>
      </c>
      <c r="BG34" s="133" t="e">
        <v>#REF!</v>
      </c>
      <c r="BH34" s="133" t="e">
        <v>#REF!</v>
      </c>
      <c r="BI34" s="134"/>
      <c r="BJ34" s="133" t="e">
        <v>#REF!</v>
      </c>
      <c r="BK34" s="133"/>
      <c r="BL34" s="133"/>
      <c r="BM34" s="134"/>
      <c r="BN34" s="133" t="e">
        <v>#REF!</v>
      </c>
      <c r="BO34" s="133" t="e">
        <v>#REF!</v>
      </c>
      <c r="BP34" s="133" t="e">
        <v>#REF!</v>
      </c>
      <c r="BQ34" s="133" t="e">
        <v>#REF!</v>
      </c>
      <c r="BR34" s="133" t="e">
        <v>#REF!</v>
      </c>
      <c r="BS34" s="133" t="e">
        <v>#REF!</v>
      </c>
      <c r="BT34" s="133"/>
      <c r="BU34" s="133" t="e">
        <v>#REF!</v>
      </c>
      <c r="BV34" s="133" t="e">
        <v>#REF!</v>
      </c>
      <c r="BW34" s="133" t="e">
        <v>#REF!</v>
      </c>
      <c r="BX34" s="133" t="e">
        <v>#REF!</v>
      </c>
      <c r="BY34" s="133" t="e">
        <v>#REF!</v>
      </c>
      <c r="BZ34" s="133" t="e">
        <v>#REF!</v>
      </c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  <c r="CT34" s="134"/>
      <c r="CU34" s="134"/>
      <c r="CV34" s="134"/>
      <c r="CW34" s="134"/>
      <c r="CX34" s="134"/>
      <c r="CY34" s="134"/>
      <c r="CZ34" s="134"/>
    </row>
    <row r="35" spans="1:104" s="136" customFormat="1" ht="15.95" customHeight="1" x14ac:dyDescent="0.2">
      <c r="A35" s="111">
        <v>13802101001</v>
      </c>
      <c r="B35" s="115" t="s">
        <v>833</v>
      </c>
      <c r="C35" s="113">
        <v>2</v>
      </c>
      <c r="D35" s="114" t="s">
        <v>151</v>
      </c>
      <c r="E35" s="122"/>
      <c r="F35" s="133" t="e">
        <v>#REF!</v>
      </c>
      <c r="G35" s="133" t="e">
        <v>#REF!</v>
      </c>
      <c r="H35" s="133" t="e">
        <v>#REF!</v>
      </c>
      <c r="I35" s="133" t="e">
        <v>#REF!</v>
      </c>
      <c r="J35" s="133" t="e">
        <v>#REF!</v>
      </c>
      <c r="K35" s="133" t="e">
        <v>#REF!</v>
      </c>
      <c r="L35" s="133" t="e">
        <v>#REF!</v>
      </c>
      <c r="M35" s="133" t="e">
        <v>#REF!</v>
      </c>
      <c r="N35" s="133" t="e">
        <v>#REF!</v>
      </c>
      <c r="O35" s="133" t="e">
        <v>#REF!</v>
      </c>
      <c r="P35" s="133" t="e">
        <v>#REF!</v>
      </c>
      <c r="Q35" s="133" t="e">
        <v>#REF!</v>
      </c>
      <c r="R35" s="133" t="e">
        <v>#REF!</v>
      </c>
      <c r="S35" s="133" t="e">
        <v>#REF!</v>
      </c>
      <c r="T35" s="134"/>
      <c r="U35" s="133" t="e">
        <v>#REF!</v>
      </c>
      <c r="V35" s="133" t="e">
        <v>#REF!</v>
      </c>
      <c r="W35" s="133" t="e">
        <v>#REF!</v>
      </c>
      <c r="X35" s="133" t="e">
        <v>#REF!</v>
      </c>
      <c r="Y35" s="133" t="e">
        <v>#REF!</v>
      </c>
      <c r="Z35" s="133" t="e">
        <v>#REF!</v>
      </c>
      <c r="AA35" s="133" t="e">
        <v>#REF!</v>
      </c>
      <c r="AB35" s="133" t="e">
        <v>#REF!</v>
      </c>
      <c r="AC35" s="133" t="e">
        <v>#REF!</v>
      </c>
      <c r="AD35" s="133" t="e">
        <v>#REF!</v>
      </c>
      <c r="AE35" s="133" t="e">
        <v>#REF!</v>
      </c>
      <c r="AF35" s="133" t="e">
        <v>#REF!</v>
      </c>
      <c r="AG35" s="133" t="e">
        <v>#REF!</v>
      </c>
      <c r="AH35" s="133" t="e">
        <v>#REF!</v>
      </c>
      <c r="AI35" s="134"/>
      <c r="AJ35" s="135" t="e">
        <v>#REF!</v>
      </c>
      <c r="AK35" s="135" t="e">
        <v>#REF!</v>
      </c>
      <c r="AL35" s="135" t="e">
        <v>#REF!</v>
      </c>
      <c r="AM35" s="135" t="e">
        <v>#REF!</v>
      </c>
      <c r="AN35" s="135" t="e">
        <v>#REF!</v>
      </c>
      <c r="AO35" s="135" t="e">
        <v>#REF!</v>
      </c>
      <c r="AP35" s="135" t="e">
        <v>#REF!</v>
      </c>
      <c r="AQ35" s="135" t="e">
        <v>#REF!</v>
      </c>
      <c r="AR35" s="135" t="e">
        <v>#REF!</v>
      </c>
      <c r="AS35" s="135" t="e">
        <v>#REF!</v>
      </c>
      <c r="AT35" s="135" t="e">
        <v>#REF!</v>
      </c>
      <c r="AU35" s="135" t="e">
        <v>#REF!</v>
      </c>
      <c r="AV35" s="133" t="e">
        <v>#REF!</v>
      </c>
      <c r="AW35" s="133" t="e">
        <v>#REF!</v>
      </c>
      <c r="AX35" s="133" t="e">
        <v>#REF!</v>
      </c>
      <c r="AY35" s="133" t="e">
        <v>#REF!</v>
      </c>
      <c r="AZ35" s="133" t="e">
        <v>#REF!</v>
      </c>
      <c r="BA35" s="133" t="e">
        <v>#REF!</v>
      </c>
      <c r="BB35" s="133" t="e">
        <v>#REF!</v>
      </c>
      <c r="BC35" s="133" t="e">
        <v>#REF!</v>
      </c>
      <c r="BD35" s="133" t="e">
        <v>#REF!</v>
      </c>
      <c r="BE35" s="133" t="e">
        <v>#REF!</v>
      </c>
      <c r="BF35" s="133" t="e">
        <v>#REF!</v>
      </c>
      <c r="BG35" s="133" t="e">
        <v>#REF!</v>
      </c>
      <c r="BH35" s="133" t="e">
        <v>#REF!</v>
      </c>
      <c r="BI35" s="134"/>
      <c r="BJ35" s="133" t="e">
        <v>#REF!</v>
      </c>
      <c r="BK35" s="133"/>
      <c r="BL35" s="133"/>
      <c r="BM35" s="134"/>
      <c r="BN35" s="133" t="e">
        <v>#REF!</v>
      </c>
      <c r="BO35" s="133" t="e">
        <v>#REF!</v>
      </c>
      <c r="BP35" s="133" t="e">
        <v>#REF!</v>
      </c>
      <c r="BQ35" s="133" t="e">
        <v>#REF!</v>
      </c>
      <c r="BR35" s="133" t="e">
        <v>#REF!</v>
      </c>
      <c r="BS35" s="133" t="e">
        <v>#REF!</v>
      </c>
      <c r="BT35" s="133"/>
      <c r="BU35" s="133" t="e">
        <v>#REF!</v>
      </c>
      <c r="BV35" s="133" t="e">
        <v>#REF!</v>
      </c>
      <c r="BW35" s="133" t="e">
        <v>#REF!</v>
      </c>
      <c r="BX35" s="133" t="e">
        <v>#REF!</v>
      </c>
      <c r="BY35" s="133" t="e">
        <v>#REF!</v>
      </c>
      <c r="BZ35" s="133" t="e">
        <v>#REF!</v>
      </c>
      <c r="CA35" s="134"/>
      <c r="CB35" s="134"/>
      <c r="CC35" s="134"/>
      <c r="CD35" s="134"/>
      <c r="CE35" s="134"/>
      <c r="CF35" s="134"/>
      <c r="CG35" s="134"/>
      <c r="CH35" s="134"/>
      <c r="CI35" s="134"/>
      <c r="CJ35" s="134"/>
      <c r="CK35" s="134"/>
      <c r="CL35" s="134"/>
      <c r="CM35" s="134"/>
      <c r="CN35" s="134"/>
      <c r="CO35" s="134"/>
      <c r="CP35" s="134"/>
      <c r="CQ35" s="134"/>
      <c r="CR35" s="134"/>
      <c r="CS35" s="134"/>
      <c r="CT35" s="134"/>
      <c r="CU35" s="134"/>
      <c r="CV35" s="134"/>
      <c r="CW35" s="134"/>
      <c r="CX35" s="134"/>
      <c r="CY35" s="134"/>
      <c r="CZ35" s="134"/>
    </row>
    <row r="36" spans="1:104" s="136" customFormat="1" ht="15.95" customHeight="1" x14ac:dyDescent="0.2">
      <c r="A36" s="111">
        <v>13802201001</v>
      </c>
      <c r="B36" s="115" t="s">
        <v>840</v>
      </c>
      <c r="C36" s="113">
        <v>1</v>
      </c>
      <c r="D36" s="114" t="s">
        <v>151</v>
      </c>
      <c r="E36" s="122"/>
      <c r="F36" s="133">
        <v>0</v>
      </c>
      <c r="G36" s="133">
        <v>0</v>
      </c>
      <c r="H36" s="133">
        <v>0</v>
      </c>
      <c r="I36" s="133">
        <v>0</v>
      </c>
      <c r="J36" s="133">
        <v>0</v>
      </c>
      <c r="K36" s="133">
        <v>0</v>
      </c>
      <c r="L36" s="133">
        <v>0</v>
      </c>
      <c r="M36" s="133">
        <v>0</v>
      </c>
      <c r="N36" s="133">
        <v>0</v>
      </c>
      <c r="O36" s="133">
        <v>0</v>
      </c>
      <c r="P36" s="133">
        <v>0</v>
      </c>
      <c r="Q36" s="133">
        <v>0</v>
      </c>
      <c r="R36" s="133">
        <v>0</v>
      </c>
      <c r="S36" s="133">
        <v>0</v>
      </c>
      <c r="T36" s="134"/>
      <c r="U36" s="133">
        <v>0</v>
      </c>
      <c r="V36" s="133">
        <v>0</v>
      </c>
      <c r="W36" s="133">
        <v>0</v>
      </c>
      <c r="X36" s="133">
        <v>0</v>
      </c>
      <c r="Y36" s="133">
        <v>0</v>
      </c>
      <c r="Z36" s="133">
        <v>0</v>
      </c>
      <c r="AA36" s="133">
        <v>0</v>
      </c>
      <c r="AB36" s="133">
        <v>0</v>
      </c>
      <c r="AC36" s="133">
        <v>0</v>
      </c>
      <c r="AD36" s="133">
        <v>0</v>
      </c>
      <c r="AE36" s="133">
        <v>0</v>
      </c>
      <c r="AF36" s="133">
        <v>0</v>
      </c>
      <c r="AG36" s="133">
        <v>0</v>
      </c>
      <c r="AH36" s="133">
        <v>0</v>
      </c>
      <c r="AI36" s="134"/>
      <c r="AJ36" s="135">
        <v>0</v>
      </c>
      <c r="AK36" s="135">
        <v>0</v>
      </c>
      <c r="AL36" s="135">
        <v>0</v>
      </c>
      <c r="AM36" s="135">
        <v>0</v>
      </c>
      <c r="AN36" s="135">
        <v>0</v>
      </c>
      <c r="AO36" s="135">
        <v>0</v>
      </c>
      <c r="AP36" s="135">
        <v>0</v>
      </c>
      <c r="AQ36" s="135">
        <v>0</v>
      </c>
      <c r="AR36" s="135">
        <v>0</v>
      </c>
      <c r="AS36" s="135">
        <v>0</v>
      </c>
      <c r="AT36" s="135">
        <v>0</v>
      </c>
      <c r="AU36" s="135">
        <v>0</v>
      </c>
      <c r="AV36" s="133">
        <v>0</v>
      </c>
      <c r="AW36" s="133">
        <v>0</v>
      </c>
      <c r="AX36" s="133">
        <v>0</v>
      </c>
      <c r="AY36" s="133">
        <v>0</v>
      </c>
      <c r="AZ36" s="133">
        <v>0</v>
      </c>
      <c r="BA36" s="133">
        <v>0</v>
      </c>
      <c r="BB36" s="133">
        <v>0</v>
      </c>
      <c r="BC36" s="133">
        <v>0</v>
      </c>
      <c r="BD36" s="133">
        <v>0</v>
      </c>
      <c r="BE36" s="133">
        <v>0</v>
      </c>
      <c r="BF36" s="133">
        <v>0</v>
      </c>
      <c r="BG36" s="133">
        <v>0</v>
      </c>
      <c r="BH36" s="133">
        <v>16</v>
      </c>
      <c r="BI36" s="134"/>
      <c r="BJ36" s="133">
        <v>16</v>
      </c>
      <c r="BK36" s="133"/>
      <c r="BL36" s="133"/>
      <c r="BM36" s="134"/>
      <c r="BN36" s="133">
        <v>0</v>
      </c>
      <c r="BO36" s="133">
        <v>0</v>
      </c>
      <c r="BP36" s="133">
        <v>0</v>
      </c>
      <c r="BQ36" s="133">
        <v>0</v>
      </c>
      <c r="BR36" s="133">
        <v>0</v>
      </c>
      <c r="BS36" s="133">
        <v>0</v>
      </c>
      <c r="BT36" s="133"/>
      <c r="BU36" s="133">
        <v>0</v>
      </c>
      <c r="BV36" s="133">
        <v>0</v>
      </c>
      <c r="BW36" s="133">
        <v>0</v>
      </c>
      <c r="BX36" s="133">
        <v>0</v>
      </c>
      <c r="BY36" s="133">
        <v>0</v>
      </c>
      <c r="BZ36" s="133">
        <v>0</v>
      </c>
      <c r="CA36" s="134"/>
      <c r="CB36" s="134"/>
      <c r="CC36" s="134"/>
      <c r="CD36" s="134"/>
      <c r="CE36" s="134"/>
      <c r="CF36" s="134"/>
      <c r="CG36" s="134"/>
      <c r="CH36" s="134"/>
      <c r="CI36" s="134"/>
      <c r="CJ36" s="134"/>
      <c r="CK36" s="134"/>
      <c r="CL36" s="134"/>
      <c r="CM36" s="134"/>
      <c r="CN36" s="134"/>
      <c r="CO36" s="134"/>
      <c r="CP36" s="134"/>
      <c r="CQ36" s="134"/>
      <c r="CR36" s="134"/>
      <c r="CS36" s="134"/>
      <c r="CT36" s="134"/>
      <c r="CU36" s="134"/>
      <c r="CV36" s="134"/>
      <c r="CW36" s="134"/>
      <c r="CX36" s="134"/>
      <c r="CY36" s="134"/>
      <c r="CZ36" s="134"/>
    </row>
    <row r="37" spans="1:104" s="136" customFormat="1" ht="15.95" customHeight="1" x14ac:dyDescent="0.2">
      <c r="A37" s="111">
        <v>13802501001</v>
      </c>
      <c r="B37" s="115" t="s">
        <v>841</v>
      </c>
      <c r="C37" s="113">
        <v>1</v>
      </c>
      <c r="D37" s="114" t="s">
        <v>151</v>
      </c>
      <c r="E37" s="122"/>
      <c r="F37" s="133">
        <v>0</v>
      </c>
      <c r="G37" s="133">
        <v>0</v>
      </c>
      <c r="H37" s="133">
        <v>0</v>
      </c>
      <c r="I37" s="133">
        <v>0</v>
      </c>
      <c r="J37" s="133">
        <v>0</v>
      </c>
      <c r="K37" s="133">
        <v>0</v>
      </c>
      <c r="L37" s="133">
        <v>0</v>
      </c>
      <c r="M37" s="133">
        <v>0</v>
      </c>
      <c r="N37" s="133">
        <v>0</v>
      </c>
      <c r="O37" s="133">
        <v>0</v>
      </c>
      <c r="P37" s="133">
        <v>0</v>
      </c>
      <c r="Q37" s="133">
        <v>0</v>
      </c>
      <c r="R37" s="133">
        <v>0</v>
      </c>
      <c r="S37" s="133">
        <v>0</v>
      </c>
      <c r="T37" s="134"/>
      <c r="U37" s="133">
        <v>0</v>
      </c>
      <c r="V37" s="133">
        <v>0</v>
      </c>
      <c r="W37" s="133">
        <v>0</v>
      </c>
      <c r="X37" s="133">
        <v>0</v>
      </c>
      <c r="Y37" s="133">
        <v>0</v>
      </c>
      <c r="Z37" s="133">
        <v>0</v>
      </c>
      <c r="AA37" s="133">
        <v>0</v>
      </c>
      <c r="AB37" s="133">
        <v>0</v>
      </c>
      <c r="AC37" s="133">
        <v>0</v>
      </c>
      <c r="AD37" s="133">
        <v>0</v>
      </c>
      <c r="AE37" s="133">
        <v>0</v>
      </c>
      <c r="AF37" s="133">
        <v>0</v>
      </c>
      <c r="AG37" s="133">
        <v>0</v>
      </c>
      <c r="AH37" s="133">
        <v>0</v>
      </c>
      <c r="AI37" s="134"/>
      <c r="AJ37" s="135">
        <v>0</v>
      </c>
      <c r="AK37" s="135">
        <v>0</v>
      </c>
      <c r="AL37" s="135">
        <v>0</v>
      </c>
      <c r="AM37" s="135">
        <v>0</v>
      </c>
      <c r="AN37" s="135">
        <v>0</v>
      </c>
      <c r="AO37" s="135">
        <v>0</v>
      </c>
      <c r="AP37" s="135">
        <v>0</v>
      </c>
      <c r="AQ37" s="135">
        <v>0</v>
      </c>
      <c r="AR37" s="135">
        <v>0</v>
      </c>
      <c r="AS37" s="135">
        <v>0</v>
      </c>
      <c r="AT37" s="135">
        <v>0</v>
      </c>
      <c r="AU37" s="135">
        <v>0</v>
      </c>
      <c r="AV37" s="133">
        <v>0</v>
      </c>
      <c r="AW37" s="133">
        <v>0</v>
      </c>
      <c r="AX37" s="133">
        <v>0</v>
      </c>
      <c r="AY37" s="133">
        <v>0</v>
      </c>
      <c r="AZ37" s="133">
        <v>0</v>
      </c>
      <c r="BA37" s="133">
        <v>0</v>
      </c>
      <c r="BB37" s="133">
        <v>0</v>
      </c>
      <c r="BC37" s="133">
        <v>0</v>
      </c>
      <c r="BD37" s="133">
        <v>0</v>
      </c>
      <c r="BE37" s="133">
        <v>0</v>
      </c>
      <c r="BF37" s="133">
        <v>0</v>
      </c>
      <c r="BG37" s="133">
        <v>0</v>
      </c>
      <c r="BH37" s="133">
        <v>22</v>
      </c>
      <c r="BI37" s="134"/>
      <c r="BJ37" s="133">
        <v>44</v>
      </c>
      <c r="BK37" s="133"/>
      <c r="BL37" s="133"/>
      <c r="BM37" s="134"/>
      <c r="BN37" s="133">
        <v>0</v>
      </c>
      <c r="BO37" s="133">
        <v>0</v>
      </c>
      <c r="BP37" s="133">
        <v>0</v>
      </c>
      <c r="BQ37" s="133">
        <v>0</v>
      </c>
      <c r="BR37" s="133">
        <v>0</v>
      </c>
      <c r="BS37" s="133">
        <v>0</v>
      </c>
      <c r="BT37" s="133"/>
      <c r="BU37" s="133">
        <v>0</v>
      </c>
      <c r="BV37" s="133">
        <v>0</v>
      </c>
      <c r="BW37" s="133">
        <v>0</v>
      </c>
      <c r="BX37" s="133">
        <v>0</v>
      </c>
      <c r="BY37" s="133">
        <v>0</v>
      </c>
      <c r="BZ37" s="133">
        <v>0</v>
      </c>
      <c r="CA37" s="134"/>
      <c r="CB37" s="134"/>
      <c r="CC37" s="134"/>
      <c r="CD37" s="134"/>
      <c r="CE37" s="134"/>
      <c r="CF37" s="134"/>
      <c r="CG37" s="134"/>
      <c r="CH37" s="134"/>
      <c r="CI37" s="134"/>
      <c r="CJ37" s="134"/>
      <c r="CK37" s="134"/>
      <c r="CL37" s="134"/>
      <c r="CM37" s="134"/>
      <c r="CN37" s="134"/>
      <c r="CO37" s="134"/>
      <c r="CP37" s="134"/>
      <c r="CQ37" s="134"/>
      <c r="CR37" s="134"/>
      <c r="CS37" s="134"/>
      <c r="CT37" s="134"/>
      <c r="CU37" s="134"/>
      <c r="CV37" s="134"/>
      <c r="CW37" s="134"/>
      <c r="CX37" s="134"/>
      <c r="CY37" s="134"/>
      <c r="CZ37" s="134"/>
    </row>
    <row r="38" spans="1:104" s="136" customFormat="1" ht="15.95" customHeight="1" x14ac:dyDescent="0.2">
      <c r="A38" s="111">
        <v>12005461001</v>
      </c>
      <c r="B38" s="115" t="s">
        <v>828</v>
      </c>
      <c r="C38" s="113">
        <v>114</v>
      </c>
      <c r="D38" s="114" t="s">
        <v>151</v>
      </c>
      <c r="E38" s="122"/>
      <c r="F38" s="133">
        <v>0</v>
      </c>
      <c r="G38" s="133">
        <v>0</v>
      </c>
      <c r="H38" s="133">
        <v>0</v>
      </c>
      <c r="I38" s="133">
        <v>0</v>
      </c>
      <c r="J38" s="133">
        <v>0</v>
      </c>
      <c r="K38" s="133">
        <v>0</v>
      </c>
      <c r="L38" s="133">
        <v>0</v>
      </c>
      <c r="M38" s="133">
        <v>0</v>
      </c>
      <c r="N38" s="133">
        <v>0</v>
      </c>
      <c r="O38" s="133">
        <v>0</v>
      </c>
      <c r="P38" s="133">
        <v>0</v>
      </c>
      <c r="Q38" s="133">
        <v>0</v>
      </c>
      <c r="R38" s="133">
        <v>0</v>
      </c>
      <c r="S38" s="133">
        <v>0</v>
      </c>
      <c r="T38" s="134"/>
      <c r="U38" s="133">
        <v>0</v>
      </c>
      <c r="V38" s="133">
        <v>0</v>
      </c>
      <c r="W38" s="133">
        <v>0</v>
      </c>
      <c r="X38" s="133">
        <v>0</v>
      </c>
      <c r="Y38" s="133">
        <v>0</v>
      </c>
      <c r="Z38" s="133">
        <v>0</v>
      </c>
      <c r="AA38" s="133">
        <v>0</v>
      </c>
      <c r="AB38" s="133">
        <v>0</v>
      </c>
      <c r="AC38" s="133">
        <v>0</v>
      </c>
      <c r="AD38" s="133">
        <v>0</v>
      </c>
      <c r="AE38" s="133">
        <v>0</v>
      </c>
      <c r="AF38" s="133">
        <v>0</v>
      </c>
      <c r="AG38" s="133">
        <v>0</v>
      </c>
      <c r="AH38" s="133">
        <v>0</v>
      </c>
      <c r="AI38" s="134"/>
      <c r="AJ38" s="135">
        <v>0</v>
      </c>
      <c r="AK38" s="135">
        <v>0</v>
      </c>
      <c r="AL38" s="135">
        <v>0</v>
      </c>
      <c r="AM38" s="135">
        <v>0</v>
      </c>
      <c r="AN38" s="135">
        <v>0</v>
      </c>
      <c r="AO38" s="135">
        <v>0</v>
      </c>
      <c r="AP38" s="135">
        <v>0</v>
      </c>
      <c r="AQ38" s="135">
        <v>0</v>
      </c>
      <c r="AR38" s="135">
        <v>0</v>
      </c>
      <c r="AS38" s="135">
        <v>0</v>
      </c>
      <c r="AT38" s="135">
        <v>0</v>
      </c>
      <c r="AU38" s="135">
        <v>0</v>
      </c>
      <c r="AV38" s="133">
        <v>0</v>
      </c>
      <c r="AW38" s="133">
        <v>0</v>
      </c>
      <c r="AX38" s="133">
        <v>0</v>
      </c>
      <c r="AY38" s="133">
        <v>0</v>
      </c>
      <c r="AZ38" s="133">
        <v>0</v>
      </c>
      <c r="BA38" s="133">
        <v>0</v>
      </c>
      <c r="BB38" s="133">
        <v>0</v>
      </c>
      <c r="BC38" s="133">
        <v>0</v>
      </c>
      <c r="BD38" s="133">
        <v>0</v>
      </c>
      <c r="BE38" s="133">
        <v>0</v>
      </c>
      <c r="BF38" s="133">
        <v>0</v>
      </c>
      <c r="BG38" s="133">
        <v>0</v>
      </c>
      <c r="BH38" s="133">
        <v>24</v>
      </c>
      <c r="BI38" s="134"/>
      <c r="BJ38" s="133">
        <v>24</v>
      </c>
      <c r="BK38" s="133"/>
      <c r="BL38" s="133"/>
      <c r="BM38" s="134"/>
      <c r="BN38" s="133">
        <v>0</v>
      </c>
      <c r="BO38" s="133">
        <v>0</v>
      </c>
      <c r="BP38" s="133">
        <v>0</v>
      </c>
      <c r="BQ38" s="133">
        <v>0</v>
      </c>
      <c r="BR38" s="133">
        <v>0</v>
      </c>
      <c r="BS38" s="133">
        <v>0</v>
      </c>
      <c r="BT38" s="133"/>
      <c r="BU38" s="133">
        <v>0</v>
      </c>
      <c r="BV38" s="133">
        <v>0</v>
      </c>
      <c r="BW38" s="133">
        <v>0</v>
      </c>
      <c r="BX38" s="133">
        <v>0</v>
      </c>
      <c r="BY38" s="133">
        <v>0</v>
      </c>
      <c r="BZ38" s="133">
        <v>0</v>
      </c>
      <c r="CA38" s="134"/>
      <c r="CB38" s="134"/>
      <c r="CC38" s="134"/>
      <c r="CD38" s="134"/>
      <c r="CE38" s="134"/>
      <c r="CF38" s="134"/>
      <c r="CG38" s="134"/>
      <c r="CH38" s="134"/>
      <c r="CI38" s="134"/>
      <c r="CJ38" s="134"/>
      <c r="CK38" s="134"/>
      <c r="CL38" s="134"/>
      <c r="CM38" s="134"/>
      <c r="CN38" s="134"/>
      <c r="CO38" s="134"/>
      <c r="CP38" s="134"/>
      <c r="CQ38" s="134"/>
      <c r="CR38" s="134"/>
      <c r="CS38" s="134"/>
      <c r="CT38" s="134"/>
      <c r="CU38" s="134"/>
      <c r="CV38" s="134"/>
      <c r="CW38" s="134"/>
      <c r="CX38" s="134"/>
      <c r="CY38" s="134"/>
      <c r="CZ38" s="134"/>
    </row>
    <row r="39" spans="1:104" s="136" customFormat="1" ht="15.95" customHeight="1" x14ac:dyDescent="0.2">
      <c r="A39" s="111">
        <v>12081221001</v>
      </c>
      <c r="B39" s="115" t="s">
        <v>829</v>
      </c>
      <c r="C39" s="113">
        <v>5</v>
      </c>
      <c r="D39" s="114" t="s">
        <v>830</v>
      </c>
      <c r="E39" s="122"/>
      <c r="F39" s="133" t="e">
        <v>#REF!</v>
      </c>
      <c r="G39" s="133" t="e">
        <v>#REF!</v>
      </c>
      <c r="H39" s="133" t="e">
        <v>#REF!</v>
      </c>
      <c r="I39" s="133" t="e">
        <v>#REF!</v>
      </c>
      <c r="J39" s="133" t="e">
        <v>#REF!</v>
      </c>
      <c r="K39" s="133" t="e">
        <v>#REF!</v>
      </c>
      <c r="L39" s="133" t="e">
        <v>#REF!</v>
      </c>
      <c r="M39" s="133" t="e">
        <v>#REF!</v>
      </c>
      <c r="N39" s="133" t="e">
        <v>#REF!</v>
      </c>
      <c r="O39" s="133" t="e">
        <v>#REF!</v>
      </c>
      <c r="P39" s="133" t="e">
        <v>#REF!</v>
      </c>
      <c r="Q39" s="133" t="e">
        <v>#REF!</v>
      </c>
      <c r="R39" s="133" t="e">
        <v>#REF!</v>
      </c>
      <c r="S39" s="133" t="e">
        <v>#REF!</v>
      </c>
      <c r="T39" s="134"/>
      <c r="U39" s="133" t="e">
        <v>#REF!</v>
      </c>
      <c r="V39" s="133" t="e">
        <v>#REF!</v>
      </c>
      <c r="W39" s="133" t="e">
        <v>#REF!</v>
      </c>
      <c r="X39" s="133" t="e">
        <v>#REF!</v>
      </c>
      <c r="Y39" s="133" t="e">
        <v>#REF!</v>
      </c>
      <c r="Z39" s="133" t="e">
        <v>#REF!</v>
      </c>
      <c r="AA39" s="133" t="e">
        <v>#REF!</v>
      </c>
      <c r="AB39" s="133" t="e">
        <v>#REF!</v>
      </c>
      <c r="AC39" s="133" t="e">
        <v>#REF!</v>
      </c>
      <c r="AD39" s="133" t="e">
        <v>#REF!</v>
      </c>
      <c r="AE39" s="133" t="e">
        <v>#REF!</v>
      </c>
      <c r="AF39" s="133" t="e">
        <v>#REF!</v>
      </c>
      <c r="AG39" s="133" t="e">
        <v>#REF!</v>
      </c>
      <c r="AH39" s="133" t="e">
        <v>#REF!</v>
      </c>
      <c r="AI39" s="134"/>
      <c r="AJ39" s="135" t="e">
        <v>#REF!</v>
      </c>
      <c r="AK39" s="135" t="e">
        <v>#REF!</v>
      </c>
      <c r="AL39" s="135" t="e">
        <v>#REF!</v>
      </c>
      <c r="AM39" s="135" t="e">
        <v>#REF!</v>
      </c>
      <c r="AN39" s="135" t="e">
        <v>#REF!</v>
      </c>
      <c r="AO39" s="135" t="e">
        <v>#REF!</v>
      </c>
      <c r="AP39" s="135" t="e">
        <v>#REF!</v>
      </c>
      <c r="AQ39" s="135" t="e">
        <v>#REF!</v>
      </c>
      <c r="AR39" s="135" t="e">
        <v>#REF!</v>
      </c>
      <c r="AS39" s="135" t="e">
        <v>#REF!</v>
      </c>
      <c r="AT39" s="135" t="e">
        <v>#REF!</v>
      </c>
      <c r="AU39" s="135" t="e">
        <v>#REF!</v>
      </c>
      <c r="AV39" s="133" t="e">
        <v>#REF!</v>
      </c>
      <c r="AW39" s="133" t="e">
        <v>#REF!</v>
      </c>
      <c r="AX39" s="133" t="e">
        <v>#REF!</v>
      </c>
      <c r="AY39" s="133" t="e">
        <v>#REF!</v>
      </c>
      <c r="AZ39" s="133" t="e">
        <v>#REF!</v>
      </c>
      <c r="BA39" s="133" t="e">
        <v>#REF!</v>
      </c>
      <c r="BB39" s="133" t="e">
        <v>#REF!</v>
      </c>
      <c r="BC39" s="133" t="e">
        <v>#REF!</v>
      </c>
      <c r="BD39" s="133" t="e">
        <v>#REF!</v>
      </c>
      <c r="BE39" s="133" t="e">
        <v>#REF!</v>
      </c>
      <c r="BF39" s="133" t="e">
        <v>#REF!</v>
      </c>
      <c r="BG39" s="133" t="e">
        <v>#REF!</v>
      </c>
      <c r="BH39" s="133" t="e">
        <v>#REF!</v>
      </c>
      <c r="BI39" s="134"/>
      <c r="BJ39" s="133" t="e">
        <v>#REF!</v>
      </c>
      <c r="BK39" s="133"/>
      <c r="BL39" s="133"/>
      <c r="BM39" s="134"/>
      <c r="BN39" s="133" t="e">
        <v>#REF!</v>
      </c>
      <c r="BO39" s="133" t="e">
        <v>#REF!</v>
      </c>
      <c r="BP39" s="133" t="e">
        <v>#REF!</v>
      </c>
      <c r="BQ39" s="133" t="e">
        <v>#REF!</v>
      </c>
      <c r="BR39" s="133" t="e">
        <v>#REF!</v>
      </c>
      <c r="BS39" s="133" t="e">
        <v>#REF!</v>
      </c>
      <c r="BT39" s="133"/>
      <c r="BU39" s="133" t="e">
        <v>#REF!</v>
      </c>
      <c r="BV39" s="133" t="e">
        <v>#REF!</v>
      </c>
      <c r="BW39" s="133" t="e">
        <v>#REF!</v>
      </c>
      <c r="BX39" s="133" t="e">
        <v>#REF!</v>
      </c>
      <c r="BY39" s="133" t="e">
        <v>#REF!</v>
      </c>
      <c r="BZ39" s="133" t="e">
        <v>#REF!</v>
      </c>
      <c r="CA39" s="134"/>
      <c r="CB39" s="134"/>
      <c r="CC39" s="134"/>
      <c r="CD39" s="134"/>
      <c r="CE39" s="134"/>
      <c r="CF39" s="134"/>
      <c r="CG39" s="134"/>
      <c r="CH39" s="134"/>
      <c r="CI39" s="134"/>
      <c r="CJ39" s="134"/>
      <c r="CK39" s="134"/>
      <c r="CL39" s="134"/>
      <c r="CM39" s="134"/>
      <c r="CN39" s="134"/>
      <c r="CO39" s="134"/>
      <c r="CP39" s="134"/>
      <c r="CQ39" s="134"/>
      <c r="CR39" s="134"/>
      <c r="CS39" s="134"/>
      <c r="CT39" s="134"/>
      <c r="CU39" s="134"/>
      <c r="CV39" s="134"/>
      <c r="CW39" s="134"/>
      <c r="CX39" s="134"/>
      <c r="CY39" s="134"/>
      <c r="CZ39" s="134"/>
    </row>
    <row r="40" spans="1:104" s="136" customFormat="1" ht="15.95" customHeight="1" x14ac:dyDescent="0.2">
      <c r="A40" s="111">
        <v>13454201001</v>
      </c>
      <c r="B40" s="115" t="s">
        <v>831</v>
      </c>
      <c r="C40" s="113">
        <v>1</v>
      </c>
      <c r="D40" s="114" t="s">
        <v>151</v>
      </c>
      <c r="E40" s="122"/>
      <c r="F40" s="133">
        <v>0</v>
      </c>
      <c r="G40" s="133">
        <v>0</v>
      </c>
      <c r="H40" s="133">
        <v>0</v>
      </c>
      <c r="I40" s="133">
        <v>0</v>
      </c>
      <c r="J40" s="133">
        <v>0</v>
      </c>
      <c r="K40" s="133">
        <v>0</v>
      </c>
      <c r="L40" s="133">
        <v>0</v>
      </c>
      <c r="M40" s="133">
        <v>0</v>
      </c>
      <c r="N40" s="133">
        <v>0</v>
      </c>
      <c r="O40" s="133">
        <v>0</v>
      </c>
      <c r="P40" s="133">
        <v>0</v>
      </c>
      <c r="Q40" s="133">
        <v>0</v>
      </c>
      <c r="R40" s="133">
        <v>0</v>
      </c>
      <c r="S40" s="133">
        <v>0</v>
      </c>
      <c r="T40" s="134"/>
      <c r="U40" s="133">
        <v>0</v>
      </c>
      <c r="V40" s="133">
        <v>0</v>
      </c>
      <c r="W40" s="133">
        <v>0</v>
      </c>
      <c r="X40" s="133">
        <v>0</v>
      </c>
      <c r="Y40" s="133">
        <v>0</v>
      </c>
      <c r="Z40" s="133">
        <v>0</v>
      </c>
      <c r="AA40" s="133">
        <v>0</v>
      </c>
      <c r="AB40" s="133">
        <v>0</v>
      </c>
      <c r="AC40" s="133">
        <v>0</v>
      </c>
      <c r="AD40" s="133">
        <v>0</v>
      </c>
      <c r="AE40" s="133">
        <v>0</v>
      </c>
      <c r="AF40" s="133">
        <v>0</v>
      </c>
      <c r="AG40" s="133">
        <v>0</v>
      </c>
      <c r="AH40" s="133">
        <v>0</v>
      </c>
      <c r="AI40" s="134"/>
      <c r="AJ40" s="135">
        <v>0</v>
      </c>
      <c r="AK40" s="135">
        <v>0</v>
      </c>
      <c r="AL40" s="135">
        <v>0</v>
      </c>
      <c r="AM40" s="135">
        <v>0</v>
      </c>
      <c r="AN40" s="135">
        <v>0</v>
      </c>
      <c r="AO40" s="135">
        <v>0</v>
      </c>
      <c r="AP40" s="135">
        <v>0</v>
      </c>
      <c r="AQ40" s="135">
        <v>0</v>
      </c>
      <c r="AR40" s="135">
        <v>0</v>
      </c>
      <c r="AS40" s="135">
        <v>0</v>
      </c>
      <c r="AT40" s="135">
        <v>0</v>
      </c>
      <c r="AU40" s="135">
        <v>0</v>
      </c>
      <c r="AV40" s="133">
        <v>0</v>
      </c>
      <c r="AW40" s="133">
        <v>0</v>
      </c>
      <c r="AX40" s="133">
        <v>0</v>
      </c>
      <c r="AY40" s="133">
        <v>0</v>
      </c>
      <c r="AZ40" s="133">
        <v>0</v>
      </c>
      <c r="BA40" s="133">
        <v>0</v>
      </c>
      <c r="BB40" s="133">
        <v>0</v>
      </c>
      <c r="BC40" s="133">
        <v>0</v>
      </c>
      <c r="BD40" s="133">
        <v>0</v>
      </c>
      <c r="BE40" s="133">
        <v>0</v>
      </c>
      <c r="BF40" s="133">
        <v>0</v>
      </c>
      <c r="BG40" s="133">
        <v>0</v>
      </c>
      <c r="BH40" s="133">
        <v>0</v>
      </c>
      <c r="BI40" s="134"/>
      <c r="BJ40" s="133">
        <v>0</v>
      </c>
      <c r="BK40" s="133"/>
      <c r="BL40" s="133"/>
      <c r="BM40" s="134"/>
      <c r="BN40" s="133">
        <v>0</v>
      </c>
      <c r="BO40" s="133">
        <v>0</v>
      </c>
      <c r="BP40" s="133">
        <v>0</v>
      </c>
      <c r="BQ40" s="133">
        <v>0</v>
      </c>
      <c r="BR40" s="133">
        <v>0</v>
      </c>
      <c r="BS40" s="133">
        <v>0</v>
      </c>
      <c r="BT40" s="133"/>
      <c r="BU40" s="133">
        <v>0</v>
      </c>
      <c r="BV40" s="133">
        <v>0</v>
      </c>
      <c r="BW40" s="133">
        <v>0</v>
      </c>
      <c r="BX40" s="133">
        <v>0</v>
      </c>
      <c r="BY40" s="133">
        <v>0</v>
      </c>
      <c r="BZ40" s="133">
        <v>0</v>
      </c>
      <c r="CA40" s="134"/>
      <c r="CB40" s="134"/>
      <c r="CC40" s="134"/>
      <c r="CD40" s="134"/>
      <c r="CE40" s="134"/>
      <c r="CF40" s="134"/>
      <c r="CG40" s="134"/>
      <c r="CH40" s="134"/>
      <c r="CI40" s="134"/>
      <c r="CJ40" s="134"/>
      <c r="CK40" s="134"/>
      <c r="CL40" s="134"/>
      <c r="CM40" s="134"/>
      <c r="CN40" s="134"/>
      <c r="CO40" s="134"/>
      <c r="CP40" s="134"/>
      <c r="CQ40" s="134"/>
      <c r="CR40" s="134"/>
      <c r="CS40" s="134"/>
      <c r="CT40" s="134"/>
      <c r="CU40" s="134"/>
      <c r="CV40" s="134"/>
      <c r="CW40" s="134"/>
      <c r="CX40" s="134"/>
      <c r="CY40" s="134"/>
      <c r="CZ40" s="134"/>
    </row>
    <row r="41" spans="1:104" s="136" customFormat="1" ht="15.95" customHeight="1" x14ac:dyDescent="0.2">
      <c r="A41" s="111">
        <v>13454301001</v>
      </c>
      <c r="B41" s="115" t="s">
        <v>834</v>
      </c>
      <c r="C41" s="113">
        <v>3</v>
      </c>
      <c r="D41" s="114" t="s">
        <v>151</v>
      </c>
      <c r="E41" s="122"/>
      <c r="F41" s="133">
        <v>0</v>
      </c>
      <c r="G41" s="133">
        <v>0</v>
      </c>
      <c r="H41" s="133">
        <v>0</v>
      </c>
      <c r="I41" s="133">
        <v>0</v>
      </c>
      <c r="J41" s="133">
        <v>0</v>
      </c>
      <c r="K41" s="133">
        <v>0</v>
      </c>
      <c r="L41" s="133">
        <v>0</v>
      </c>
      <c r="M41" s="133">
        <v>0</v>
      </c>
      <c r="N41" s="133">
        <v>0</v>
      </c>
      <c r="O41" s="133">
        <v>0</v>
      </c>
      <c r="P41" s="133">
        <v>0</v>
      </c>
      <c r="Q41" s="133">
        <v>0</v>
      </c>
      <c r="R41" s="133">
        <v>0</v>
      </c>
      <c r="S41" s="133">
        <v>0</v>
      </c>
      <c r="T41" s="134"/>
      <c r="U41" s="133">
        <v>0</v>
      </c>
      <c r="V41" s="133">
        <v>0</v>
      </c>
      <c r="W41" s="133">
        <v>0</v>
      </c>
      <c r="X41" s="133">
        <v>0</v>
      </c>
      <c r="Y41" s="133">
        <v>0</v>
      </c>
      <c r="Z41" s="133">
        <v>0</v>
      </c>
      <c r="AA41" s="133">
        <v>0</v>
      </c>
      <c r="AB41" s="133">
        <v>0</v>
      </c>
      <c r="AC41" s="133">
        <v>0</v>
      </c>
      <c r="AD41" s="133">
        <v>0</v>
      </c>
      <c r="AE41" s="133">
        <v>0</v>
      </c>
      <c r="AF41" s="133">
        <v>0</v>
      </c>
      <c r="AG41" s="133">
        <v>0</v>
      </c>
      <c r="AH41" s="133">
        <v>0</v>
      </c>
      <c r="AI41" s="134"/>
      <c r="AJ41" s="135">
        <v>0</v>
      </c>
      <c r="AK41" s="135">
        <v>0</v>
      </c>
      <c r="AL41" s="135">
        <v>0</v>
      </c>
      <c r="AM41" s="135">
        <v>0</v>
      </c>
      <c r="AN41" s="135">
        <v>0</v>
      </c>
      <c r="AO41" s="135">
        <v>0</v>
      </c>
      <c r="AP41" s="135">
        <v>0</v>
      </c>
      <c r="AQ41" s="135">
        <v>0</v>
      </c>
      <c r="AR41" s="135">
        <v>0</v>
      </c>
      <c r="AS41" s="135">
        <v>0</v>
      </c>
      <c r="AT41" s="135">
        <v>0</v>
      </c>
      <c r="AU41" s="135">
        <v>0</v>
      </c>
      <c r="AV41" s="133">
        <v>0</v>
      </c>
      <c r="AW41" s="133">
        <v>0</v>
      </c>
      <c r="AX41" s="133">
        <v>0</v>
      </c>
      <c r="AY41" s="133">
        <v>0</v>
      </c>
      <c r="AZ41" s="133">
        <v>0</v>
      </c>
      <c r="BA41" s="133">
        <v>0</v>
      </c>
      <c r="BB41" s="133">
        <v>0</v>
      </c>
      <c r="BC41" s="133">
        <v>0</v>
      </c>
      <c r="BD41" s="133">
        <v>0</v>
      </c>
      <c r="BE41" s="133">
        <v>0</v>
      </c>
      <c r="BF41" s="133">
        <v>0</v>
      </c>
      <c r="BG41" s="133">
        <v>0</v>
      </c>
      <c r="BH41" s="133">
        <v>0</v>
      </c>
      <c r="BI41" s="134"/>
      <c r="BJ41" s="133">
        <v>0</v>
      </c>
      <c r="BK41" s="133"/>
      <c r="BL41" s="133"/>
      <c r="BM41" s="134"/>
      <c r="BN41" s="133">
        <v>0</v>
      </c>
      <c r="BO41" s="133">
        <v>0</v>
      </c>
      <c r="BP41" s="133">
        <v>0</v>
      </c>
      <c r="BQ41" s="133">
        <v>0</v>
      </c>
      <c r="BR41" s="133">
        <v>0</v>
      </c>
      <c r="BS41" s="133">
        <v>0</v>
      </c>
      <c r="BT41" s="133"/>
      <c r="BU41" s="133">
        <v>0</v>
      </c>
      <c r="BV41" s="133">
        <v>0</v>
      </c>
      <c r="BW41" s="133">
        <v>0</v>
      </c>
      <c r="BX41" s="133">
        <v>0</v>
      </c>
      <c r="BY41" s="133">
        <v>0</v>
      </c>
      <c r="BZ41" s="133">
        <v>0</v>
      </c>
      <c r="CA41" s="134"/>
      <c r="CB41" s="134"/>
      <c r="CC41" s="134"/>
      <c r="CD41" s="134"/>
      <c r="CE41" s="134"/>
      <c r="CF41" s="134"/>
      <c r="CG41" s="134"/>
      <c r="CH41" s="134"/>
      <c r="CI41" s="134"/>
      <c r="CJ41" s="134"/>
      <c r="CK41" s="134"/>
      <c r="CL41" s="134"/>
      <c r="CM41" s="134"/>
      <c r="CN41" s="134"/>
      <c r="CO41" s="134"/>
      <c r="CP41" s="134"/>
      <c r="CQ41" s="134"/>
      <c r="CR41" s="134"/>
      <c r="CS41" s="134"/>
      <c r="CT41" s="134"/>
      <c r="CU41" s="134"/>
      <c r="CV41" s="134"/>
      <c r="CW41" s="134"/>
      <c r="CX41" s="134"/>
      <c r="CY41" s="134"/>
      <c r="CZ41" s="134"/>
    </row>
    <row r="42" spans="1:104" s="136" customFormat="1" ht="15.95" customHeight="1" x14ac:dyDescent="0.2">
      <c r="A42" s="111">
        <v>13454401001</v>
      </c>
      <c r="B42" s="115" t="s">
        <v>842</v>
      </c>
      <c r="C42" s="113">
        <v>1</v>
      </c>
      <c r="D42" s="114" t="s">
        <v>151</v>
      </c>
      <c r="E42" s="122"/>
      <c r="F42" s="133" t="e">
        <v>#REF!</v>
      </c>
      <c r="G42" s="133" t="e">
        <v>#REF!</v>
      </c>
      <c r="H42" s="133" t="e">
        <v>#REF!</v>
      </c>
      <c r="I42" s="133" t="e">
        <v>#REF!</v>
      </c>
      <c r="J42" s="133" t="e">
        <v>#REF!</v>
      </c>
      <c r="K42" s="133" t="e">
        <v>#REF!</v>
      </c>
      <c r="L42" s="133" t="e">
        <v>#REF!</v>
      </c>
      <c r="M42" s="133" t="e">
        <v>#REF!</v>
      </c>
      <c r="N42" s="133" t="e">
        <v>#REF!</v>
      </c>
      <c r="O42" s="133" t="e">
        <v>#REF!</v>
      </c>
      <c r="P42" s="133" t="e">
        <v>#REF!</v>
      </c>
      <c r="Q42" s="133" t="e">
        <v>#REF!</v>
      </c>
      <c r="R42" s="133" t="e">
        <v>#REF!</v>
      </c>
      <c r="S42" s="133" t="e">
        <v>#REF!</v>
      </c>
      <c r="T42" s="134"/>
      <c r="U42" s="133" t="e">
        <v>#REF!</v>
      </c>
      <c r="V42" s="133" t="e">
        <v>#REF!</v>
      </c>
      <c r="W42" s="133" t="e">
        <v>#REF!</v>
      </c>
      <c r="X42" s="133" t="e">
        <v>#REF!</v>
      </c>
      <c r="Y42" s="133" t="e">
        <v>#REF!</v>
      </c>
      <c r="Z42" s="133" t="e">
        <v>#REF!</v>
      </c>
      <c r="AA42" s="133" t="e">
        <v>#REF!</v>
      </c>
      <c r="AB42" s="133" t="e">
        <v>#REF!</v>
      </c>
      <c r="AC42" s="133" t="e">
        <v>#REF!</v>
      </c>
      <c r="AD42" s="133" t="e">
        <v>#REF!</v>
      </c>
      <c r="AE42" s="133" t="e">
        <v>#REF!</v>
      </c>
      <c r="AF42" s="133" t="e">
        <v>#REF!</v>
      </c>
      <c r="AG42" s="133" t="e">
        <v>#REF!</v>
      </c>
      <c r="AH42" s="133" t="e">
        <v>#REF!</v>
      </c>
      <c r="AI42" s="134"/>
      <c r="AJ42" s="135" t="e">
        <v>#REF!</v>
      </c>
      <c r="AK42" s="135" t="e">
        <v>#REF!</v>
      </c>
      <c r="AL42" s="135" t="e">
        <v>#REF!</v>
      </c>
      <c r="AM42" s="135" t="e">
        <v>#REF!</v>
      </c>
      <c r="AN42" s="135" t="e">
        <v>#REF!</v>
      </c>
      <c r="AO42" s="135" t="e">
        <v>#REF!</v>
      </c>
      <c r="AP42" s="135" t="e">
        <v>#REF!</v>
      </c>
      <c r="AQ42" s="135" t="e">
        <v>#REF!</v>
      </c>
      <c r="AR42" s="135" t="e">
        <v>#REF!</v>
      </c>
      <c r="AS42" s="135" t="e">
        <v>#REF!</v>
      </c>
      <c r="AT42" s="135" t="e">
        <v>#REF!</v>
      </c>
      <c r="AU42" s="135" t="e">
        <v>#REF!</v>
      </c>
      <c r="AV42" s="133" t="e">
        <v>#REF!</v>
      </c>
      <c r="AW42" s="133" t="e">
        <v>#REF!</v>
      </c>
      <c r="AX42" s="133" t="e">
        <v>#REF!</v>
      </c>
      <c r="AY42" s="133" t="e">
        <v>#REF!</v>
      </c>
      <c r="AZ42" s="133" t="e">
        <v>#REF!</v>
      </c>
      <c r="BA42" s="133" t="e">
        <v>#REF!</v>
      </c>
      <c r="BB42" s="133" t="e">
        <v>#REF!</v>
      </c>
      <c r="BC42" s="133" t="e">
        <v>#REF!</v>
      </c>
      <c r="BD42" s="133" t="e">
        <v>#REF!</v>
      </c>
      <c r="BE42" s="133" t="e">
        <v>#REF!</v>
      </c>
      <c r="BF42" s="133" t="e">
        <v>#REF!</v>
      </c>
      <c r="BG42" s="133" t="e">
        <v>#REF!</v>
      </c>
      <c r="BH42" s="133" t="e">
        <v>#REF!</v>
      </c>
      <c r="BI42" s="134"/>
      <c r="BJ42" s="133" t="e">
        <v>#REF!</v>
      </c>
      <c r="BK42" s="133"/>
      <c r="BL42" s="133"/>
      <c r="BM42" s="134"/>
      <c r="BN42" s="133" t="e">
        <v>#REF!</v>
      </c>
      <c r="BO42" s="133" t="e">
        <v>#REF!</v>
      </c>
      <c r="BP42" s="133" t="e">
        <v>#REF!</v>
      </c>
      <c r="BQ42" s="133" t="e">
        <v>#REF!</v>
      </c>
      <c r="BR42" s="133" t="e">
        <v>#REF!</v>
      </c>
      <c r="BS42" s="133" t="e">
        <v>#REF!</v>
      </c>
      <c r="BT42" s="133"/>
      <c r="BU42" s="133" t="e">
        <v>#REF!</v>
      </c>
      <c r="BV42" s="133" t="e">
        <v>#REF!</v>
      </c>
      <c r="BW42" s="133" t="e">
        <v>#REF!</v>
      </c>
      <c r="BX42" s="133" t="e">
        <v>#REF!</v>
      </c>
      <c r="BY42" s="133" t="e">
        <v>#REF!</v>
      </c>
      <c r="BZ42" s="133" t="e">
        <v>#REF!</v>
      </c>
      <c r="CA42" s="134"/>
      <c r="CB42" s="134"/>
      <c r="CC42" s="134"/>
      <c r="CD42" s="134"/>
      <c r="CE42" s="134"/>
      <c r="CF42" s="134"/>
      <c r="CG42" s="134"/>
      <c r="CH42" s="134"/>
      <c r="CI42" s="134"/>
      <c r="CJ42" s="134"/>
      <c r="CK42" s="134"/>
      <c r="CL42" s="134"/>
      <c r="CM42" s="134"/>
      <c r="CN42" s="134"/>
      <c r="CO42" s="134"/>
      <c r="CP42" s="134"/>
      <c r="CQ42" s="134"/>
      <c r="CR42" s="134"/>
      <c r="CS42" s="134"/>
      <c r="CT42" s="134"/>
      <c r="CU42" s="134"/>
      <c r="CV42" s="134"/>
      <c r="CW42" s="134"/>
      <c r="CX42" s="134"/>
      <c r="CY42" s="134"/>
      <c r="CZ42" s="134"/>
    </row>
    <row r="43" spans="1:104" s="136" customFormat="1" ht="15.95" customHeight="1" x14ac:dyDescent="0.2">
      <c r="A43" s="111"/>
      <c r="B43" s="115" t="s">
        <v>15</v>
      </c>
      <c r="C43" s="113"/>
      <c r="D43" s="114" t="s">
        <v>15</v>
      </c>
      <c r="E43" s="122"/>
      <c r="F43" s="133">
        <v>0</v>
      </c>
      <c r="G43" s="133">
        <v>0</v>
      </c>
      <c r="H43" s="133">
        <v>0</v>
      </c>
      <c r="I43" s="133">
        <v>0</v>
      </c>
      <c r="J43" s="133">
        <v>0</v>
      </c>
      <c r="K43" s="133">
        <v>0</v>
      </c>
      <c r="L43" s="133">
        <v>0</v>
      </c>
      <c r="M43" s="133">
        <v>0</v>
      </c>
      <c r="N43" s="133">
        <v>0</v>
      </c>
      <c r="O43" s="133">
        <v>0</v>
      </c>
      <c r="P43" s="133">
        <v>0</v>
      </c>
      <c r="Q43" s="133">
        <v>0</v>
      </c>
      <c r="R43" s="133">
        <v>0</v>
      </c>
      <c r="S43" s="133">
        <v>0</v>
      </c>
      <c r="T43" s="134"/>
      <c r="U43" s="133">
        <v>0</v>
      </c>
      <c r="V43" s="133">
        <v>0</v>
      </c>
      <c r="W43" s="133">
        <v>0</v>
      </c>
      <c r="X43" s="133">
        <v>0</v>
      </c>
      <c r="Y43" s="133">
        <v>0</v>
      </c>
      <c r="Z43" s="133">
        <v>0</v>
      </c>
      <c r="AA43" s="133">
        <v>0</v>
      </c>
      <c r="AB43" s="133">
        <v>0</v>
      </c>
      <c r="AC43" s="133">
        <v>0</v>
      </c>
      <c r="AD43" s="133">
        <v>0</v>
      </c>
      <c r="AE43" s="133">
        <v>0</v>
      </c>
      <c r="AF43" s="133">
        <v>0</v>
      </c>
      <c r="AG43" s="133">
        <v>0</v>
      </c>
      <c r="AH43" s="133">
        <v>0</v>
      </c>
      <c r="AI43" s="134"/>
      <c r="AJ43" s="135">
        <v>0</v>
      </c>
      <c r="AK43" s="135">
        <v>0</v>
      </c>
      <c r="AL43" s="135">
        <v>0</v>
      </c>
      <c r="AM43" s="135">
        <v>0</v>
      </c>
      <c r="AN43" s="135">
        <v>0</v>
      </c>
      <c r="AO43" s="135">
        <v>0</v>
      </c>
      <c r="AP43" s="135">
        <v>0</v>
      </c>
      <c r="AQ43" s="135">
        <v>0</v>
      </c>
      <c r="AR43" s="135">
        <v>0</v>
      </c>
      <c r="AS43" s="135">
        <v>0</v>
      </c>
      <c r="AT43" s="135">
        <v>0</v>
      </c>
      <c r="AU43" s="135">
        <v>0</v>
      </c>
      <c r="AV43" s="133">
        <v>0</v>
      </c>
      <c r="AW43" s="133">
        <v>0</v>
      </c>
      <c r="AX43" s="133">
        <v>0</v>
      </c>
      <c r="AY43" s="133">
        <v>0</v>
      </c>
      <c r="AZ43" s="133">
        <v>0</v>
      </c>
      <c r="BA43" s="133">
        <v>0</v>
      </c>
      <c r="BB43" s="133">
        <v>0</v>
      </c>
      <c r="BC43" s="133">
        <v>0</v>
      </c>
      <c r="BD43" s="133">
        <v>0</v>
      </c>
      <c r="BE43" s="133">
        <v>0</v>
      </c>
      <c r="BF43" s="133">
        <v>0</v>
      </c>
      <c r="BG43" s="133">
        <v>0</v>
      </c>
      <c r="BH43" s="133">
        <v>0</v>
      </c>
      <c r="BI43" s="134"/>
      <c r="BJ43" s="133">
        <v>0</v>
      </c>
      <c r="BK43" s="133"/>
      <c r="BL43" s="133"/>
      <c r="BM43" s="134"/>
      <c r="BN43" s="133">
        <v>0</v>
      </c>
      <c r="BO43" s="133">
        <v>0</v>
      </c>
      <c r="BP43" s="133">
        <v>0</v>
      </c>
      <c r="BQ43" s="133">
        <v>0</v>
      </c>
      <c r="BR43" s="133">
        <v>0</v>
      </c>
      <c r="BS43" s="133">
        <v>0</v>
      </c>
      <c r="BT43" s="133"/>
      <c r="BU43" s="133">
        <v>0</v>
      </c>
      <c r="BV43" s="133">
        <v>0</v>
      </c>
      <c r="BW43" s="133">
        <v>0</v>
      </c>
      <c r="BX43" s="133">
        <v>0</v>
      </c>
      <c r="BY43" s="133">
        <v>0</v>
      </c>
      <c r="BZ43" s="133">
        <v>0</v>
      </c>
      <c r="CA43" s="134"/>
      <c r="CB43" s="134"/>
      <c r="CC43" s="134"/>
      <c r="CD43" s="134"/>
      <c r="CE43" s="134"/>
      <c r="CF43" s="134"/>
      <c r="CG43" s="134"/>
      <c r="CH43" s="134"/>
      <c r="CI43" s="134"/>
      <c r="CJ43" s="134"/>
      <c r="CK43" s="134"/>
      <c r="CL43" s="134"/>
      <c r="CM43" s="134"/>
      <c r="CN43" s="134"/>
      <c r="CO43" s="134"/>
      <c r="CP43" s="134"/>
      <c r="CQ43" s="134"/>
      <c r="CR43" s="134"/>
      <c r="CS43" s="134"/>
      <c r="CT43" s="134"/>
      <c r="CU43" s="134"/>
      <c r="CV43" s="134"/>
      <c r="CW43" s="134"/>
      <c r="CX43" s="134"/>
      <c r="CY43" s="134"/>
      <c r="CZ43" s="134"/>
    </row>
    <row r="44" spans="1:104" s="136" customFormat="1" ht="15.95" customHeight="1" x14ac:dyDescent="0.2">
      <c r="A44" s="116">
        <v>13372301001</v>
      </c>
      <c r="B44" s="115" t="s">
        <v>835</v>
      </c>
      <c r="C44" s="113">
        <v>1</v>
      </c>
      <c r="D44" s="114" t="s">
        <v>151</v>
      </c>
      <c r="E44" s="122"/>
      <c r="F44" s="133">
        <v>0</v>
      </c>
      <c r="G44" s="133">
        <v>0</v>
      </c>
      <c r="H44" s="133">
        <v>0</v>
      </c>
      <c r="I44" s="133">
        <v>0</v>
      </c>
      <c r="J44" s="133">
        <v>0</v>
      </c>
      <c r="K44" s="133">
        <v>0</v>
      </c>
      <c r="L44" s="133">
        <v>0</v>
      </c>
      <c r="M44" s="133">
        <v>0</v>
      </c>
      <c r="N44" s="133">
        <v>0</v>
      </c>
      <c r="O44" s="133">
        <v>0</v>
      </c>
      <c r="P44" s="133">
        <v>0</v>
      </c>
      <c r="Q44" s="133">
        <v>0</v>
      </c>
      <c r="R44" s="133">
        <v>0</v>
      </c>
      <c r="S44" s="133">
        <v>0</v>
      </c>
      <c r="T44" s="134"/>
      <c r="U44" s="133">
        <v>0</v>
      </c>
      <c r="V44" s="133">
        <v>0</v>
      </c>
      <c r="W44" s="133">
        <v>0</v>
      </c>
      <c r="X44" s="133">
        <v>0</v>
      </c>
      <c r="Y44" s="133">
        <v>0</v>
      </c>
      <c r="Z44" s="133">
        <v>0</v>
      </c>
      <c r="AA44" s="133">
        <v>0</v>
      </c>
      <c r="AB44" s="133">
        <v>0</v>
      </c>
      <c r="AC44" s="133">
        <v>0</v>
      </c>
      <c r="AD44" s="133">
        <v>0</v>
      </c>
      <c r="AE44" s="133">
        <v>0</v>
      </c>
      <c r="AF44" s="133">
        <v>0</v>
      </c>
      <c r="AG44" s="133">
        <v>0</v>
      </c>
      <c r="AH44" s="133">
        <v>0</v>
      </c>
      <c r="AI44" s="134"/>
      <c r="AJ44" s="135">
        <v>0</v>
      </c>
      <c r="AK44" s="135">
        <v>0</v>
      </c>
      <c r="AL44" s="135">
        <v>0</v>
      </c>
      <c r="AM44" s="135">
        <v>0</v>
      </c>
      <c r="AN44" s="135">
        <v>0</v>
      </c>
      <c r="AO44" s="135">
        <v>0</v>
      </c>
      <c r="AP44" s="135">
        <v>0</v>
      </c>
      <c r="AQ44" s="135">
        <v>0</v>
      </c>
      <c r="AR44" s="135">
        <v>0</v>
      </c>
      <c r="AS44" s="135">
        <v>0</v>
      </c>
      <c r="AT44" s="135">
        <v>0</v>
      </c>
      <c r="AU44" s="135">
        <v>0</v>
      </c>
      <c r="AV44" s="133">
        <v>0</v>
      </c>
      <c r="AW44" s="133">
        <v>0</v>
      </c>
      <c r="AX44" s="133">
        <v>0</v>
      </c>
      <c r="AY44" s="133">
        <v>0</v>
      </c>
      <c r="AZ44" s="133">
        <v>0</v>
      </c>
      <c r="BA44" s="133">
        <v>0</v>
      </c>
      <c r="BB44" s="133">
        <v>0</v>
      </c>
      <c r="BC44" s="133">
        <v>0</v>
      </c>
      <c r="BD44" s="133">
        <v>0</v>
      </c>
      <c r="BE44" s="133">
        <v>0</v>
      </c>
      <c r="BF44" s="133">
        <v>0</v>
      </c>
      <c r="BG44" s="133">
        <v>0</v>
      </c>
      <c r="BH44" s="133">
        <v>0</v>
      </c>
      <c r="BI44" s="134"/>
      <c r="BJ44" s="133">
        <v>0</v>
      </c>
      <c r="BK44" s="133"/>
      <c r="BL44" s="133"/>
      <c r="BM44" s="134"/>
      <c r="BN44" s="133">
        <v>0</v>
      </c>
      <c r="BO44" s="133">
        <v>0</v>
      </c>
      <c r="BP44" s="133">
        <v>0</v>
      </c>
      <c r="BQ44" s="133">
        <v>0</v>
      </c>
      <c r="BR44" s="133">
        <v>0</v>
      </c>
      <c r="BS44" s="133">
        <v>0</v>
      </c>
      <c r="BT44" s="133"/>
      <c r="BU44" s="133">
        <v>0</v>
      </c>
      <c r="BV44" s="133">
        <v>0</v>
      </c>
      <c r="BW44" s="133">
        <v>0</v>
      </c>
      <c r="BX44" s="133">
        <v>0</v>
      </c>
      <c r="BY44" s="133">
        <v>0</v>
      </c>
      <c r="BZ44" s="133">
        <v>0</v>
      </c>
      <c r="CA44" s="134"/>
      <c r="CB44" s="134"/>
      <c r="CC44" s="134"/>
      <c r="CD44" s="134"/>
      <c r="CE44" s="134"/>
      <c r="CF44" s="134"/>
      <c r="CG44" s="134"/>
      <c r="CH44" s="134"/>
      <c r="CI44" s="134"/>
      <c r="CJ44" s="134"/>
      <c r="CK44" s="134"/>
      <c r="CL44" s="134"/>
      <c r="CM44" s="134"/>
      <c r="CN44" s="134"/>
      <c r="CO44" s="134"/>
      <c r="CP44" s="134"/>
      <c r="CQ44" s="134"/>
      <c r="CR44" s="134"/>
      <c r="CS44" s="134"/>
      <c r="CT44" s="134"/>
      <c r="CU44" s="134"/>
      <c r="CV44" s="134"/>
      <c r="CW44" s="134"/>
      <c r="CX44" s="134"/>
      <c r="CY44" s="134"/>
      <c r="CZ44" s="134"/>
    </row>
    <row r="45" spans="1:104" s="136" customFormat="1" ht="15.95" customHeight="1" x14ac:dyDescent="0.2">
      <c r="A45" s="116">
        <v>13422301001</v>
      </c>
      <c r="B45" s="115" t="s">
        <v>836</v>
      </c>
      <c r="C45" s="113">
        <v>1</v>
      </c>
      <c r="D45" s="114" t="s">
        <v>151</v>
      </c>
      <c r="E45" s="122"/>
      <c r="F45" s="133">
        <v>0</v>
      </c>
      <c r="G45" s="133">
        <v>0</v>
      </c>
      <c r="H45" s="133">
        <v>0</v>
      </c>
      <c r="I45" s="133">
        <v>0</v>
      </c>
      <c r="J45" s="133">
        <v>0</v>
      </c>
      <c r="K45" s="133">
        <v>0</v>
      </c>
      <c r="L45" s="133">
        <v>0</v>
      </c>
      <c r="M45" s="133">
        <v>0</v>
      </c>
      <c r="N45" s="133">
        <v>0</v>
      </c>
      <c r="O45" s="133">
        <v>0</v>
      </c>
      <c r="P45" s="133">
        <v>0</v>
      </c>
      <c r="Q45" s="133">
        <v>0</v>
      </c>
      <c r="R45" s="133">
        <v>0</v>
      </c>
      <c r="S45" s="133">
        <v>0</v>
      </c>
      <c r="T45" s="134"/>
      <c r="U45" s="133">
        <v>0</v>
      </c>
      <c r="V45" s="133">
        <v>0</v>
      </c>
      <c r="W45" s="133">
        <v>0</v>
      </c>
      <c r="X45" s="133">
        <v>0</v>
      </c>
      <c r="Y45" s="133">
        <v>0</v>
      </c>
      <c r="Z45" s="133">
        <v>0</v>
      </c>
      <c r="AA45" s="133">
        <v>0</v>
      </c>
      <c r="AB45" s="133">
        <v>0</v>
      </c>
      <c r="AC45" s="133">
        <v>0</v>
      </c>
      <c r="AD45" s="133">
        <v>0</v>
      </c>
      <c r="AE45" s="133">
        <v>0</v>
      </c>
      <c r="AF45" s="133">
        <v>0</v>
      </c>
      <c r="AG45" s="133">
        <v>0</v>
      </c>
      <c r="AH45" s="133">
        <v>0</v>
      </c>
      <c r="AI45" s="134"/>
      <c r="AJ45" s="135">
        <v>0</v>
      </c>
      <c r="AK45" s="135">
        <v>0</v>
      </c>
      <c r="AL45" s="135">
        <v>0</v>
      </c>
      <c r="AM45" s="135">
        <v>0</v>
      </c>
      <c r="AN45" s="135">
        <v>0</v>
      </c>
      <c r="AO45" s="135">
        <v>0</v>
      </c>
      <c r="AP45" s="135">
        <v>0</v>
      </c>
      <c r="AQ45" s="135">
        <v>0</v>
      </c>
      <c r="AR45" s="135">
        <v>0</v>
      </c>
      <c r="AS45" s="135">
        <v>0</v>
      </c>
      <c r="AT45" s="135">
        <v>0</v>
      </c>
      <c r="AU45" s="135">
        <v>0</v>
      </c>
      <c r="AV45" s="133">
        <v>0</v>
      </c>
      <c r="AW45" s="133">
        <v>0</v>
      </c>
      <c r="AX45" s="133">
        <v>0</v>
      </c>
      <c r="AY45" s="133">
        <v>0</v>
      </c>
      <c r="AZ45" s="133">
        <v>0</v>
      </c>
      <c r="BA45" s="133">
        <v>0</v>
      </c>
      <c r="BB45" s="133">
        <v>0</v>
      </c>
      <c r="BC45" s="133">
        <v>0</v>
      </c>
      <c r="BD45" s="133">
        <v>0</v>
      </c>
      <c r="BE45" s="133">
        <v>0</v>
      </c>
      <c r="BF45" s="133">
        <v>0</v>
      </c>
      <c r="BG45" s="133">
        <v>0</v>
      </c>
      <c r="BH45" s="133">
        <v>0</v>
      </c>
      <c r="BI45" s="134"/>
      <c r="BJ45" s="133">
        <v>0</v>
      </c>
      <c r="BK45" s="133"/>
      <c r="BL45" s="133"/>
      <c r="BM45" s="134"/>
      <c r="BN45" s="133">
        <v>0</v>
      </c>
      <c r="BO45" s="133">
        <v>0</v>
      </c>
      <c r="BP45" s="133">
        <v>0</v>
      </c>
      <c r="BQ45" s="133">
        <v>0</v>
      </c>
      <c r="BR45" s="133">
        <v>0</v>
      </c>
      <c r="BS45" s="133">
        <v>0</v>
      </c>
      <c r="BT45" s="133"/>
      <c r="BU45" s="133">
        <v>0</v>
      </c>
      <c r="BV45" s="133">
        <v>0</v>
      </c>
      <c r="BW45" s="133">
        <v>0</v>
      </c>
      <c r="BX45" s="133">
        <v>0</v>
      </c>
      <c r="BY45" s="133">
        <v>0</v>
      </c>
      <c r="BZ45" s="133">
        <v>0</v>
      </c>
      <c r="CA45" s="134"/>
      <c r="CB45" s="134"/>
      <c r="CC45" s="134"/>
      <c r="CD45" s="134"/>
      <c r="CE45" s="134"/>
      <c r="CF45" s="134"/>
      <c r="CG45" s="134"/>
      <c r="CH45" s="134"/>
      <c r="CI45" s="134"/>
      <c r="CJ45" s="134"/>
      <c r="CK45" s="134"/>
      <c r="CL45" s="134"/>
      <c r="CM45" s="134"/>
      <c r="CN45" s="134"/>
      <c r="CO45" s="134"/>
      <c r="CP45" s="134"/>
      <c r="CQ45" s="134"/>
      <c r="CR45" s="134"/>
      <c r="CS45" s="134"/>
      <c r="CT45" s="134"/>
      <c r="CU45" s="134"/>
      <c r="CV45" s="134"/>
      <c r="CW45" s="134"/>
      <c r="CX45" s="134"/>
      <c r="CY45" s="134"/>
      <c r="CZ45" s="134"/>
    </row>
    <row r="46" spans="1:104" s="136" customFormat="1" ht="15.95" customHeight="1" x14ac:dyDescent="0.2">
      <c r="A46" s="111">
        <v>13202751001</v>
      </c>
      <c r="B46" s="115" t="s">
        <v>837</v>
      </c>
      <c r="C46" s="113">
        <v>1</v>
      </c>
      <c r="D46" s="114" t="s">
        <v>151</v>
      </c>
      <c r="E46" s="122"/>
      <c r="F46" s="133" t="e">
        <v>#REF!</v>
      </c>
      <c r="G46" s="133" t="e">
        <v>#REF!</v>
      </c>
      <c r="H46" s="133" t="e">
        <v>#REF!</v>
      </c>
      <c r="I46" s="133" t="e">
        <v>#REF!</v>
      </c>
      <c r="J46" s="133" t="e">
        <v>#REF!</v>
      </c>
      <c r="K46" s="133" t="e">
        <v>#REF!</v>
      </c>
      <c r="L46" s="133" t="e">
        <v>#REF!</v>
      </c>
      <c r="M46" s="133" t="e">
        <v>#REF!</v>
      </c>
      <c r="N46" s="133" t="e">
        <v>#REF!</v>
      </c>
      <c r="O46" s="133" t="e">
        <v>#REF!</v>
      </c>
      <c r="P46" s="133" t="e">
        <v>#REF!</v>
      </c>
      <c r="Q46" s="133" t="e">
        <v>#REF!</v>
      </c>
      <c r="R46" s="133" t="e">
        <v>#REF!</v>
      </c>
      <c r="S46" s="133" t="e">
        <v>#REF!</v>
      </c>
      <c r="T46" s="134"/>
      <c r="U46" s="133" t="e">
        <v>#REF!</v>
      </c>
      <c r="V46" s="133" t="e">
        <v>#REF!</v>
      </c>
      <c r="W46" s="133" t="e">
        <v>#REF!</v>
      </c>
      <c r="X46" s="133" t="e">
        <v>#REF!</v>
      </c>
      <c r="Y46" s="133" t="e">
        <v>#REF!</v>
      </c>
      <c r="Z46" s="133" t="e">
        <v>#REF!</v>
      </c>
      <c r="AA46" s="133" t="e">
        <v>#REF!</v>
      </c>
      <c r="AB46" s="133" t="e">
        <v>#REF!</v>
      </c>
      <c r="AC46" s="133" t="e">
        <v>#REF!</v>
      </c>
      <c r="AD46" s="133" t="e">
        <v>#REF!</v>
      </c>
      <c r="AE46" s="133" t="e">
        <v>#REF!</v>
      </c>
      <c r="AF46" s="133" t="e">
        <v>#REF!</v>
      </c>
      <c r="AG46" s="133" t="e">
        <v>#REF!</v>
      </c>
      <c r="AH46" s="133" t="e">
        <v>#REF!</v>
      </c>
      <c r="AI46" s="134"/>
      <c r="AJ46" s="135" t="e">
        <v>#REF!</v>
      </c>
      <c r="AK46" s="135" t="e">
        <v>#REF!</v>
      </c>
      <c r="AL46" s="135" t="e">
        <v>#REF!</v>
      </c>
      <c r="AM46" s="135" t="e">
        <v>#REF!</v>
      </c>
      <c r="AN46" s="135" t="e">
        <v>#REF!</v>
      </c>
      <c r="AO46" s="135" t="e">
        <v>#REF!</v>
      </c>
      <c r="AP46" s="135" t="e">
        <v>#REF!</v>
      </c>
      <c r="AQ46" s="135" t="e">
        <v>#REF!</v>
      </c>
      <c r="AR46" s="135" t="e">
        <v>#REF!</v>
      </c>
      <c r="AS46" s="135" t="e">
        <v>#REF!</v>
      </c>
      <c r="AT46" s="135" t="e">
        <v>#REF!</v>
      </c>
      <c r="AU46" s="135" t="e">
        <v>#REF!</v>
      </c>
      <c r="AV46" s="133" t="e">
        <v>#REF!</v>
      </c>
      <c r="AW46" s="133" t="e">
        <v>#REF!</v>
      </c>
      <c r="AX46" s="133" t="e">
        <v>#REF!</v>
      </c>
      <c r="AY46" s="133" t="e">
        <v>#REF!</v>
      </c>
      <c r="AZ46" s="133" t="e">
        <v>#REF!</v>
      </c>
      <c r="BA46" s="133" t="e">
        <v>#REF!</v>
      </c>
      <c r="BB46" s="133" t="e">
        <v>#REF!</v>
      </c>
      <c r="BC46" s="133" t="e">
        <v>#REF!</v>
      </c>
      <c r="BD46" s="133" t="e">
        <v>#REF!</v>
      </c>
      <c r="BE46" s="133" t="e">
        <v>#REF!</v>
      </c>
      <c r="BF46" s="133" t="e">
        <v>#REF!</v>
      </c>
      <c r="BG46" s="133" t="e">
        <v>#REF!</v>
      </c>
      <c r="BH46" s="133" t="e">
        <v>#REF!</v>
      </c>
      <c r="BI46" s="134"/>
      <c r="BJ46" s="133" t="e">
        <v>#REF!</v>
      </c>
      <c r="BK46" s="133"/>
      <c r="BL46" s="133"/>
      <c r="BM46" s="134"/>
      <c r="BN46" s="133" t="e">
        <v>#REF!</v>
      </c>
      <c r="BO46" s="133" t="e">
        <v>#REF!</v>
      </c>
      <c r="BP46" s="133" t="e">
        <v>#REF!</v>
      </c>
      <c r="BQ46" s="133" t="e">
        <v>#REF!</v>
      </c>
      <c r="BR46" s="133" t="e">
        <v>#REF!</v>
      </c>
      <c r="BS46" s="133" t="e">
        <v>#REF!</v>
      </c>
      <c r="BT46" s="133"/>
      <c r="BU46" s="133" t="e">
        <v>#REF!</v>
      </c>
      <c r="BV46" s="133" t="e">
        <v>#REF!</v>
      </c>
      <c r="BW46" s="133" t="e">
        <v>#REF!</v>
      </c>
      <c r="BX46" s="133" t="e">
        <v>#REF!</v>
      </c>
      <c r="BY46" s="133" t="e">
        <v>#REF!</v>
      </c>
      <c r="BZ46" s="133" t="e">
        <v>#REF!</v>
      </c>
      <c r="CA46" s="134"/>
      <c r="CB46" s="134"/>
      <c r="CC46" s="134"/>
      <c r="CD46" s="134"/>
      <c r="CE46" s="134"/>
      <c r="CF46" s="134"/>
      <c r="CG46" s="134"/>
      <c r="CH46" s="134"/>
      <c r="CI46" s="134"/>
      <c r="CJ46" s="134"/>
      <c r="CK46" s="134"/>
      <c r="CL46" s="134"/>
      <c r="CM46" s="134"/>
      <c r="CN46" s="134"/>
      <c r="CO46" s="134"/>
      <c r="CP46" s="134"/>
      <c r="CQ46" s="134"/>
      <c r="CR46" s="134"/>
      <c r="CS46" s="134"/>
      <c r="CT46" s="134"/>
      <c r="CU46" s="134"/>
      <c r="CV46" s="134"/>
      <c r="CW46" s="134"/>
      <c r="CX46" s="134"/>
      <c r="CY46" s="134"/>
      <c r="CZ46" s="134"/>
    </row>
    <row r="47" spans="1:104" s="136" customFormat="1" ht="15.95" customHeight="1" x14ac:dyDescent="0.2">
      <c r="A47" s="111"/>
      <c r="B47" s="112" t="s">
        <v>843</v>
      </c>
      <c r="C47" s="113"/>
      <c r="D47" s="114" t="s">
        <v>15</v>
      </c>
      <c r="E47" s="122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4"/>
      <c r="U47" s="133"/>
      <c r="V47" s="133"/>
      <c r="W47" s="133"/>
      <c r="X47" s="133"/>
      <c r="Y47" s="133"/>
      <c r="Z47" s="133"/>
      <c r="AA47" s="133"/>
      <c r="AB47" s="133"/>
      <c r="AC47" s="133"/>
      <c r="AD47" s="133"/>
      <c r="AE47" s="133"/>
      <c r="AF47" s="133"/>
      <c r="AG47" s="133"/>
      <c r="AH47" s="133"/>
      <c r="AI47" s="134"/>
      <c r="AJ47" s="135"/>
      <c r="AK47" s="135"/>
      <c r="AL47" s="135"/>
      <c r="AM47" s="135"/>
      <c r="AN47" s="135"/>
      <c r="AO47" s="135"/>
      <c r="AP47" s="135"/>
      <c r="AQ47" s="135"/>
      <c r="AR47" s="135"/>
      <c r="AS47" s="135"/>
      <c r="AT47" s="135"/>
      <c r="AU47" s="135"/>
      <c r="AV47" s="133"/>
      <c r="AW47" s="133"/>
      <c r="AX47" s="133"/>
      <c r="AY47" s="133"/>
      <c r="AZ47" s="133"/>
      <c r="BA47" s="133"/>
      <c r="BB47" s="133"/>
      <c r="BC47" s="133"/>
      <c r="BD47" s="133"/>
      <c r="BE47" s="133"/>
      <c r="BF47" s="133"/>
      <c r="BG47" s="133"/>
      <c r="BH47" s="133"/>
      <c r="BI47" s="134"/>
      <c r="BJ47" s="133"/>
      <c r="BK47" s="133"/>
      <c r="BL47" s="133"/>
      <c r="BM47" s="134"/>
      <c r="BN47" s="133"/>
      <c r="BO47" s="133"/>
      <c r="BP47" s="133"/>
      <c r="BQ47" s="133"/>
      <c r="BR47" s="133"/>
      <c r="BS47" s="133"/>
      <c r="BT47" s="133"/>
      <c r="BU47" s="133"/>
      <c r="BV47" s="133"/>
      <c r="BW47" s="133"/>
      <c r="BX47" s="133"/>
      <c r="BY47" s="133"/>
      <c r="BZ47" s="133"/>
      <c r="CA47" s="134"/>
      <c r="CB47" s="134"/>
      <c r="CC47" s="134"/>
      <c r="CD47" s="134"/>
      <c r="CE47" s="134"/>
      <c r="CF47" s="134"/>
      <c r="CG47" s="134"/>
      <c r="CH47" s="134"/>
      <c r="CI47" s="134"/>
      <c r="CJ47" s="134"/>
      <c r="CK47" s="134"/>
      <c r="CL47" s="134"/>
      <c r="CM47" s="134"/>
      <c r="CN47" s="134"/>
      <c r="CO47" s="134"/>
      <c r="CP47" s="134"/>
      <c r="CQ47" s="134"/>
      <c r="CR47" s="134"/>
      <c r="CS47" s="134"/>
      <c r="CT47" s="134"/>
      <c r="CU47" s="134"/>
      <c r="CV47" s="134"/>
      <c r="CW47" s="134"/>
      <c r="CX47" s="134"/>
      <c r="CY47" s="134"/>
      <c r="CZ47" s="134"/>
    </row>
    <row r="48" spans="1:104" s="136" customFormat="1" ht="15.75" customHeight="1" x14ac:dyDescent="0.2">
      <c r="A48" s="111" t="s">
        <v>820</v>
      </c>
      <c r="B48" s="115" t="s">
        <v>821</v>
      </c>
      <c r="C48" s="113">
        <v>1607</v>
      </c>
      <c r="D48" s="114" t="s">
        <v>93</v>
      </c>
      <c r="E48" s="122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4"/>
      <c r="U48" s="133"/>
      <c r="V48" s="133"/>
      <c r="W48" s="133"/>
      <c r="X48" s="133"/>
      <c r="Y48" s="133"/>
      <c r="Z48" s="133"/>
      <c r="AA48" s="133"/>
      <c r="AB48" s="133"/>
      <c r="AC48" s="133"/>
      <c r="AD48" s="133"/>
      <c r="AE48" s="133"/>
      <c r="AF48" s="133"/>
      <c r="AG48" s="133"/>
      <c r="AH48" s="133"/>
      <c r="AI48" s="134"/>
      <c r="AJ48" s="135"/>
      <c r="AK48" s="135"/>
      <c r="AL48" s="135"/>
      <c r="AM48" s="135"/>
      <c r="AN48" s="135"/>
      <c r="AO48" s="135"/>
      <c r="AP48" s="135"/>
      <c r="AQ48" s="135"/>
      <c r="AR48" s="135"/>
      <c r="AS48" s="135"/>
      <c r="AT48" s="135"/>
      <c r="AU48" s="135"/>
      <c r="AV48" s="133"/>
      <c r="AW48" s="133"/>
      <c r="AX48" s="133"/>
      <c r="AY48" s="133"/>
      <c r="AZ48" s="133"/>
      <c r="BA48" s="133"/>
      <c r="BB48" s="133"/>
      <c r="BC48" s="133"/>
      <c r="BD48" s="133"/>
      <c r="BE48" s="133"/>
      <c r="BF48" s="133"/>
      <c r="BG48" s="133"/>
      <c r="BH48" s="133"/>
      <c r="BI48" s="134"/>
      <c r="BJ48" s="133"/>
      <c r="BK48" s="133"/>
      <c r="BL48" s="133"/>
      <c r="BM48" s="134"/>
      <c r="BN48" s="133"/>
      <c r="BO48" s="133"/>
      <c r="BP48" s="133"/>
      <c r="BQ48" s="133"/>
      <c r="BR48" s="133"/>
      <c r="BS48" s="133"/>
      <c r="BT48" s="133"/>
      <c r="BU48" s="133"/>
      <c r="BV48" s="133"/>
      <c r="BW48" s="133"/>
      <c r="BX48" s="133"/>
      <c r="BY48" s="133"/>
      <c r="BZ48" s="133"/>
      <c r="CA48" s="134"/>
      <c r="CB48" s="134"/>
      <c r="CC48" s="134"/>
      <c r="CD48" s="134"/>
      <c r="CE48" s="134"/>
      <c r="CF48" s="134"/>
      <c r="CG48" s="134"/>
      <c r="CH48" s="134"/>
      <c r="CI48" s="134"/>
      <c r="CJ48" s="134"/>
      <c r="CK48" s="134"/>
      <c r="CL48" s="134"/>
      <c r="CM48" s="134"/>
      <c r="CN48" s="134"/>
      <c r="CO48" s="134"/>
      <c r="CP48" s="134"/>
      <c r="CQ48" s="134"/>
      <c r="CR48" s="134"/>
      <c r="CS48" s="134"/>
      <c r="CT48" s="134"/>
      <c r="CU48" s="134"/>
      <c r="CV48" s="134"/>
      <c r="CW48" s="134"/>
      <c r="CX48" s="134"/>
      <c r="CY48" s="134"/>
      <c r="CZ48" s="134"/>
    </row>
    <row r="49" spans="1:104" s="136" customFormat="1" ht="15.95" customHeight="1" x14ac:dyDescent="0.2">
      <c r="A49" s="111">
        <v>11371961050</v>
      </c>
      <c r="B49" s="115" t="s">
        <v>822</v>
      </c>
      <c r="C49" s="113">
        <v>80</v>
      </c>
      <c r="D49" s="114" t="s">
        <v>93</v>
      </c>
      <c r="E49" s="122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4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 s="133"/>
      <c r="AI49" s="134"/>
      <c r="AJ49" s="135"/>
      <c r="AK49" s="135"/>
      <c r="AL49" s="135"/>
      <c r="AM49" s="135"/>
      <c r="AN49" s="135"/>
      <c r="AO49" s="135"/>
      <c r="AP49" s="135"/>
      <c r="AQ49" s="135"/>
      <c r="AR49" s="135"/>
      <c r="AS49" s="135"/>
      <c r="AT49" s="135"/>
      <c r="AU49" s="135"/>
      <c r="AV49" s="133"/>
      <c r="AW49" s="133"/>
      <c r="AX49" s="133"/>
      <c r="AY49" s="133"/>
      <c r="AZ49" s="133"/>
      <c r="BA49" s="133"/>
      <c r="BB49" s="133"/>
      <c r="BC49" s="133"/>
      <c r="BD49" s="133"/>
      <c r="BE49" s="133"/>
      <c r="BF49" s="133"/>
      <c r="BG49" s="133"/>
      <c r="BH49" s="133"/>
      <c r="BI49" s="134"/>
      <c r="BJ49" s="133"/>
      <c r="BK49" s="133"/>
      <c r="BL49" s="133"/>
      <c r="BM49" s="134"/>
      <c r="BN49" s="133"/>
      <c r="BO49" s="133"/>
      <c r="BP49" s="133"/>
      <c r="BQ49" s="133"/>
      <c r="BR49" s="133"/>
      <c r="BS49" s="133"/>
      <c r="BT49" s="133"/>
      <c r="BU49" s="133"/>
      <c r="BV49" s="133"/>
      <c r="BW49" s="133"/>
      <c r="BX49" s="133"/>
      <c r="BY49" s="133"/>
      <c r="BZ49" s="133"/>
      <c r="CA49" s="134"/>
      <c r="CB49" s="134"/>
      <c r="CC49" s="134"/>
      <c r="CD49" s="134"/>
      <c r="CE49" s="134"/>
      <c r="CF49" s="134"/>
      <c r="CG49" s="134"/>
      <c r="CH49" s="134"/>
      <c r="CI49" s="134"/>
      <c r="CJ49" s="134"/>
      <c r="CK49" s="134"/>
      <c r="CL49" s="134"/>
      <c r="CM49" s="134"/>
      <c r="CN49" s="134"/>
      <c r="CO49" s="134"/>
      <c r="CP49" s="134"/>
      <c r="CQ49" s="134"/>
      <c r="CR49" s="134"/>
      <c r="CS49" s="134"/>
      <c r="CT49" s="134"/>
      <c r="CU49" s="134"/>
      <c r="CV49" s="134"/>
      <c r="CW49" s="134"/>
      <c r="CX49" s="134"/>
      <c r="CY49" s="134"/>
      <c r="CZ49" s="134"/>
    </row>
    <row r="50" spans="1:104" s="136" customFormat="1" ht="15.95" customHeight="1" x14ac:dyDescent="0.2">
      <c r="A50" s="111" t="s">
        <v>823</v>
      </c>
      <c r="B50" s="115" t="s">
        <v>824</v>
      </c>
      <c r="C50" s="113">
        <v>140</v>
      </c>
      <c r="D50" s="114" t="s">
        <v>79</v>
      </c>
      <c r="E50" s="122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3"/>
      <c r="T50" s="134"/>
      <c r="U50" s="133"/>
      <c r="V50" s="133"/>
      <c r="W50" s="133"/>
      <c r="X50" s="133"/>
      <c r="Y50" s="133"/>
      <c r="Z50" s="133"/>
      <c r="AA50" s="133"/>
      <c r="AB50" s="133"/>
      <c r="AC50" s="133"/>
      <c r="AD50" s="133"/>
      <c r="AE50" s="133"/>
      <c r="AF50" s="133"/>
      <c r="AG50" s="133"/>
      <c r="AH50" s="133"/>
      <c r="AI50" s="134"/>
      <c r="AJ50" s="135"/>
      <c r="AK50" s="135"/>
      <c r="AL50" s="135"/>
      <c r="AM50" s="135"/>
      <c r="AN50" s="135"/>
      <c r="AO50" s="135"/>
      <c r="AP50" s="135"/>
      <c r="AQ50" s="135"/>
      <c r="AR50" s="135"/>
      <c r="AS50" s="135"/>
      <c r="AT50" s="135"/>
      <c r="AU50" s="135"/>
      <c r="AV50" s="133"/>
      <c r="AW50" s="133"/>
      <c r="AX50" s="133"/>
      <c r="AY50" s="133"/>
      <c r="AZ50" s="133"/>
      <c r="BA50" s="133"/>
      <c r="BB50" s="133"/>
      <c r="BC50" s="133"/>
      <c r="BD50" s="133"/>
      <c r="BE50" s="133"/>
      <c r="BF50" s="133"/>
      <c r="BG50" s="133"/>
      <c r="BH50" s="133"/>
      <c r="BI50" s="134"/>
      <c r="BJ50" s="133"/>
      <c r="BK50" s="133"/>
      <c r="BL50" s="133"/>
      <c r="BM50" s="134"/>
      <c r="BN50" s="133"/>
      <c r="BO50" s="133"/>
      <c r="BP50" s="133"/>
      <c r="BQ50" s="133"/>
      <c r="BR50" s="133"/>
      <c r="BS50" s="133"/>
      <c r="BT50" s="133"/>
      <c r="BU50" s="133"/>
      <c r="BV50" s="133"/>
      <c r="BW50" s="133"/>
      <c r="BX50" s="133"/>
      <c r="BY50" s="133"/>
      <c r="BZ50" s="133"/>
      <c r="CA50" s="134"/>
      <c r="CB50" s="134"/>
      <c r="CC50" s="134"/>
      <c r="CD50" s="134"/>
      <c r="CE50" s="134"/>
      <c r="CF50" s="134"/>
      <c r="CG50" s="134"/>
      <c r="CH50" s="134"/>
      <c r="CI50" s="134"/>
      <c r="CJ50" s="134"/>
      <c r="CK50" s="134"/>
      <c r="CL50" s="134"/>
      <c r="CM50" s="134"/>
      <c r="CN50" s="134"/>
      <c r="CO50" s="134"/>
      <c r="CP50" s="134"/>
      <c r="CQ50" s="134"/>
      <c r="CR50" s="134"/>
      <c r="CS50" s="134"/>
      <c r="CT50" s="134"/>
      <c r="CU50" s="134"/>
      <c r="CV50" s="134"/>
      <c r="CW50" s="134"/>
      <c r="CX50" s="134"/>
      <c r="CY50" s="134"/>
      <c r="CZ50" s="134"/>
    </row>
    <row r="51" spans="1:104" s="136" customFormat="1" ht="15.95" customHeight="1" x14ac:dyDescent="0.2">
      <c r="A51" s="111">
        <v>11040471001</v>
      </c>
      <c r="B51" s="115" t="s">
        <v>825</v>
      </c>
      <c r="C51" s="113">
        <v>7</v>
      </c>
      <c r="D51" s="114" t="s">
        <v>151</v>
      </c>
      <c r="E51" s="122"/>
      <c r="F51" s="133" t="e">
        <v>#N/A</v>
      </c>
      <c r="G51" s="133" t="e">
        <v>#N/A</v>
      </c>
      <c r="H51" s="133" t="e">
        <v>#N/A</v>
      </c>
      <c r="I51" s="133" t="e">
        <v>#N/A</v>
      </c>
      <c r="J51" s="133" t="e">
        <v>#N/A</v>
      </c>
      <c r="K51" s="133" t="e">
        <v>#N/A</v>
      </c>
      <c r="L51" s="133" t="e">
        <v>#N/A</v>
      </c>
      <c r="M51" s="133" t="e">
        <v>#N/A</v>
      </c>
      <c r="N51" s="133" t="e">
        <v>#N/A</v>
      </c>
      <c r="O51" s="133" t="e">
        <v>#N/A</v>
      </c>
      <c r="P51" s="133" t="e">
        <v>#N/A</v>
      </c>
      <c r="Q51" s="133" t="e">
        <v>#N/A</v>
      </c>
      <c r="R51" s="133" t="e">
        <v>#N/A</v>
      </c>
      <c r="S51" s="133" t="e">
        <v>#N/A</v>
      </c>
      <c r="T51" s="134"/>
      <c r="U51" s="133" t="e">
        <v>#N/A</v>
      </c>
      <c r="V51" s="133" t="e">
        <v>#N/A</v>
      </c>
      <c r="W51" s="133" t="e">
        <v>#N/A</v>
      </c>
      <c r="X51" s="133" t="e">
        <v>#N/A</v>
      </c>
      <c r="Y51" s="133" t="e">
        <v>#N/A</v>
      </c>
      <c r="Z51" s="133" t="e">
        <v>#N/A</v>
      </c>
      <c r="AA51" s="133" t="e">
        <v>#N/A</v>
      </c>
      <c r="AB51" s="133" t="e">
        <v>#N/A</v>
      </c>
      <c r="AC51" s="133" t="e">
        <v>#N/A</v>
      </c>
      <c r="AD51" s="133" t="e">
        <v>#N/A</v>
      </c>
      <c r="AE51" s="133" t="e">
        <v>#N/A</v>
      </c>
      <c r="AF51" s="133" t="e">
        <v>#N/A</v>
      </c>
      <c r="AG51" s="133" t="e">
        <v>#N/A</v>
      </c>
      <c r="AH51" s="133" t="e">
        <v>#N/A</v>
      </c>
      <c r="AI51" s="134"/>
      <c r="AJ51" s="135" t="e">
        <v>#N/A</v>
      </c>
      <c r="AK51" s="135" t="e">
        <v>#N/A</v>
      </c>
      <c r="AL51" s="135" t="e">
        <v>#N/A</v>
      </c>
      <c r="AM51" s="135" t="e">
        <v>#N/A</v>
      </c>
      <c r="AN51" s="135" t="e">
        <v>#N/A</v>
      </c>
      <c r="AO51" s="135" t="e">
        <v>#N/A</v>
      </c>
      <c r="AP51" s="135" t="e">
        <v>#N/A</v>
      </c>
      <c r="AQ51" s="135" t="e">
        <v>#N/A</v>
      </c>
      <c r="AR51" s="135" t="e">
        <v>#N/A</v>
      </c>
      <c r="AS51" s="135" t="e">
        <v>#N/A</v>
      </c>
      <c r="AT51" s="135" t="e">
        <v>#N/A</v>
      </c>
      <c r="AU51" s="135" t="e">
        <v>#N/A</v>
      </c>
      <c r="AV51" s="133" t="e">
        <v>#N/A</v>
      </c>
      <c r="AW51" s="133" t="e">
        <v>#N/A</v>
      </c>
      <c r="AX51" s="133" t="e">
        <v>#N/A</v>
      </c>
      <c r="AY51" s="133" t="e">
        <v>#N/A</v>
      </c>
      <c r="AZ51" s="133" t="e">
        <v>#N/A</v>
      </c>
      <c r="BA51" s="133" t="e">
        <v>#N/A</v>
      </c>
      <c r="BB51" s="133" t="e">
        <v>#N/A</v>
      </c>
      <c r="BC51" s="133" t="e">
        <v>#N/A</v>
      </c>
      <c r="BD51" s="133" t="e">
        <v>#N/A</v>
      </c>
      <c r="BE51" s="133" t="e">
        <v>#N/A</v>
      </c>
      <c r="BF51" s="133" t="e">
        <v>#N/A</v>
      </c>
      <c r="BG51" s="133" t="e">
        <v>#N/A</v>
      </c>
      <c r="BH51" s="133" t="e">
        <v>#N/A</v>
      </c>
      <c r="BI51" s="134"/>
      <c r="BJ51" s="133" t="e">
        <v>#N/A</v>
      </c>
      <c r="BK51" s="133"/>
      <c r="BL51" s="133"/>
      <c r="BM51" s="134"/>
      <c r="BN51" s="133" t="e">
        <v>#N/A</v>
      </c>
      <c r="BO51" s="133" t="e">
        <v>#N/A</v>
      </c>
      <c r="BP51" s="133" t="e">
        <v>#N/A</v>
      </c>
      <c r="BQ51" s="133" t="e">
        <v>#N/A</v>
      </c>
      <c r="BR51" s="133" t="e">
        <v>#N/A</v>
      </c>
      <c r="BS51" s="133" t="e">
        <v>#N/A</v>
      </c>
      <c r="BT51" s="133"/>
      <c r="BU51" s="133" t="e">
        <v>#N/A</v>
      </c>
      <c r="BV51" s="133" t="e">
        <v>#N/A</v>
      </c>
      <c r="BW51" s="133" t="e">
        <v>#N/A</v>
      </c>
      <c r="BX51" s="133" t="e">
        <v>#N/A</v>
      </c>
      <c r="BY51" s="133" t="e">
        <v>#N/A</v>
      </c>
      <c r="BZ51" s="133" t="e">
        <v>#N/A</v>
      </c>
      <c r="CA51" s="134"/>
      <c r="CB51" s="134"/>
      <c r="CC51" s="134"/>
      <c r="CD51" s="134"/>
      <c r="CE51" s="134"/>
      <c r="CF51" s="134"/>
      <c r="CG51" s="134"/>
      <c r="CH51" s="134"/>
      <c r="CI51" s="134"/>
      <c r="CJ51" s="134"/>
      <c r="CK51" s="134"/>
      <c r="CL51" s="134"/>
      <c r="CM51" s="134"/>
      <c r="CN51" s="134"/>
      <c r="CO51" s="134"/>
      <c r="CP51" s="134"/>
      <c r="CQ51" s="134"/>
      <c r="CR51" s="134"/>
      <c r="CS51" s="134"/>
      <c r="CT51" s="134"/>
      <c r="CU51" s="134"/>
      <c r="CV51" s="134"/>
      <c r="CW51" s="134"/>
      <c r="CX51" s="134"/>
      <c r="CY51" s="134"/>
      <c r="CZ51" s="134"/>
    </row>
    <row r="52" spans="1:104" s="136" customFormat="1" ht="15.95" customHeight="1" x14ac:dyDescent="0.2">
      <c r="A52" s="111">
        <v>13208941001</v>
      </c>
      <c r="B52" s="115" t="s">
        <v>826</v>
      </c>
      <c r="C52" s="113">
        <v>154</v>
      </c>
      <c r="D52" s="114" t="s">
        <v>93</v>
      </c>
      <c r="E52" s="122"/>
      <c r="F52" s="133">
        <v>0</v>
      </c>
      <c r="G52" s="133">
        <v>0</v>
      </c>
      <c r="H52" s="133">
        <v>0</v>
      </c>
      <c r="I52" s="133">
        <v>0</v>
      </c>
      <c r="J52" s="133">
        <v>0</v>
      </c>
      <c r="K52" s="133">
        <v>0</v>
      </c>
      <c r="L52" s="133">
        <v>0</v>
      </c>
      <c r="M52" s="133">
        <v>0</v>
      </c>
      <c r="N52" s="133">
        <v>0</v>
      </c>
      <c r="O52" s="133">
        <v>0</v>
      </c>
      <c r="P52" s="133">
        <v>0</v>
      </c>
      <c r="Q52" s="133">
        <v>0</v>
      </c>
      <c r="R52" s="133">
        <v>0</v>
      </c>
      <c r="S52" s="133">
        <v>0</v>
      </c>
      <c r="T52" s="134"/>
      <c r="U52" s="133">
        <v>0</v>
      </c>
      <c r="V52" s="133">
        <v>0</v>
      </c>
      <c r="W52" s="133">
        <v>0</v>
      </c>
      <c r="X52" s="133">
        <v>0</v>
      </c>
      <c r="Y52" s="133">
        <v>0</v>
      </c>
      <c r="Z52" s="133">
        <v>0</v>
      </c>
      <c r="AA52" s="133">
        <v>0</v>
      </c>
      <c r="AB52" s="133">
        <v>0</v>
      </c>
      <c r="AC52" s="133">
        <v>0</v>
      </c>
      <c r="AD52" s="133">
        <v>0</v>
      </c>
      <c r="AE52" s="133">
        <v>0</v>
      </c>
      <c r="AF52" s="133">
        <v>0</v>
      </c>
      <c r="AG52" s="133">
        <v>0</v>
      </c>
      <c r="AH52" s="133">
        <v>0</v>
      </c>
      <c r="AI52" s="134"/>
      <c r="AJ52" s="135">
        <v>0</v>
      </c>
      <c r="AK52" s="135">
        <v>0</v>
      </c>
      <c r="AL52" s="135">
        <v>0</v>
      </c>
      <c r="AM52" s="135">
        <v>0</v>
      </c>
      <c r="AN52" s="135">
        <v>0</v>
      </c>
      <c r="AO52" s="135">
        <v>0</v>
      </c>
      <c r="AP52" s="135">
        <v>0</v>
      </c>
      <c r="AQ52" s="135">
        <v>0</v>
      </c>
      <c r="AR52" s="135">
        <v>0</v>
      </c>
      <c r="AS52" s="135">
        <v>0</v>
      </c>
      <c r="AT52" s="135">
        <v>0</v>
      </c>
      <c r="AU52" s="135">
        <v>0</v>
      </c>
      <c r="AV52" s="133">
        <v>0</v>
      </c>
      <c r="AW52" s="133">
        <v>0</v>
      </c>
      <c r="AX52" s="133">
        <v>0</v>
      </c>
      <c r="AY52" s="133">
        <v>0</v>
      </c>
      <c r="AZ52" s="133">
        <v>0</v>
      </c>
      <c r="BA52" s="133">
        <v>0</v>
      </c>
      <c r="BB52" s="133">
        <v>0</v>
      </c>
      <c r="BC52" s="133">
        <v>0</v>
      </c>
      <c r="BD52" s="133">
        <v>0</v>
      </c>
      <c r="BE52" s="133">
        <v>0</v>
      </c>
      <c r="BF52" s="133">
        <v>0</v>
      </c>
      <c r="BG52" s="133">
        <v>0</v>
      </c>
      <c r="BH52" s="133">
        <v>0</v>
      </c>
      <c r="BI52" s="134"/>
      <c r="BJ52" s="133">
        <v>0</v>
      </c>
      <c r="BK52" s="133"/>
      <c r="BL52" s="133"/>
      <c r="BM52" s="134"/>
      <c r="BN52" s="133">
        <v>0</v>
      </c>
      <c r="BO52" s="133">
        <v>0</v>
      </c>
      <c r="BP52" s="133">
        <v>0</v>
      </c>
      <c r="BQ52" s="133">
        <v>0</v>
      </c>
      <c r="BR52" s="133">
        <v>0</v>
      </c>
      <c r="BS52" s="133">
        <v>0</v>
      </c>
      <c r="BT52" s="133"/>
      <c r="BU52" s="133">
        <v>0</v>
      </c>
      <c r="BV52" s="133">
        <v>0</v>
      </c>
      <c r="BW52" s="133">
        <v>0</v>
      </c>
      <c r="BX52" s="133">
        <v>0</v>
      </c>
      <c r="BY52" s="133">
        <v>0</v>
      </c>
      <c r="BZ52" s="133">
        <v>0</v>
      </c>
      <c r="CA52" s="134"/>
      <c r="CB52" s="134"/>
      <c r="CC52" s="134"/>
      <c r="CD52" s="134"/>
      <c r="CE52" s="134"/>
      <c r="CF52" s="134"/>
      <c r="CG52" s="134"/>
      <c r="CH52" s="134"/>
      <c r="CI52" s="134"/>
      <c r="CJ52" s="134"/>
      <c r="CK52" s="134"/>
      <c r="CL52" s="134"/>
      <c r="CM52" s="134"/>
      <c r="CN52" s="134"/>
      <c r="CO52" s="134"/>
      <c r="CP52" s="134"/>
      <c r="CQ52" s="134"/>
      <c r="CR52" s="134"/>
      <c r="CS52" s="134"/>
      <c r="CT52" s="134"/>
      <c r="CU52" s="134"/>
      <c r="CV52" s="134"/>
      <c r="CW52" s="134"/>
      <c r="CX52" s="134"/>
      <c r="CY52" s="134"/>
      <c r="CZ52" s="134"/>
    </row>
    <row r="53" spans="1:104" s="136" customFormat="1" ht="15.95" customHeight="1" x14ac:dyDescent="0.2">
      <c r="A53" s="111">
        <v>13802301001</v>
      </c>
      <c r="B53" s="115" t="s">
        <v>844</v>
      </c>
      <c r="C53" s="113">
        <v>1</v>
      </c>
      <c r="D53" s="114" t="s">
        <v>151</v>
      </c>
      <c r="E53" s="122"/>
      <c r="F53" s="133" t="e">
        <v>#REF!</v>
      </c>
      <c r="G53" s="133" t="e">
        <v>#REF!</v>
      </c>
      <c r="H53" s="133" t="e">
        <v>#REF!</v>
      </c>
      <c r="I53" s="133" t="e">
        <v>#REF!</v>
      </c>
      <c r="J53" s="133" t="e">
        <v>#REF!</v>
      </c>
      <c r="K53" s="133" t="e">
        <v>#REF!</v>
      </c>
      <c r="L53" s="133" t="e">
        <v>#REF!</v>
      </c>
      <c r="M53" s="133" t="e">
        <v>#REF!</v>
      </c>
      <c r="N53" s="133" t="e">
        <v>#REF!</v>
      </c>
      <c r="O53" s="133" t="e">
        <v>#REF!</v>
      </c>
      <c r="P53" s="133" t="e">
        <v>#REF!</v>
      </c>
      <c r="Q53" s="133" t="e">
        <v>#REF!</v>
      </c>
      <c r="R53" s="133" t="e">
        <v>#REF!</v>
      </c>
      <c r="S53" s="133" t="e">
        <v>#REF!</v>
      </c>
      <c r="T53" s="134"/>
      <c r="U53" s="133" t="e">
        <v>#REF!</v>
      </c>
      <c r="V53" s="133" t="e">
        <v>#REF!</v>
      </c>
      <c r="W53" s="133" t="e">
        <v>#REF!</v>
      </c>
      <c r="X53" s="133" t="e">
        <v>#REF!</v>
      </c>
      <c r="Y53" s="133" t="e">
        <v>#REF!</v>
      </c>
      <c r="Z53" s="133" t="e">
        <v>#REF!</v>
      </c>
      <c r="AA53" s="133" t="e">
        <v>#REF!</v>
      </c>
      <c r="AB53" s="133" t="e">
        <v>#REF!</v>
      </c>
      <c r="AC53" s="133" t="e">
        <v>#REF!</v>
      </c>
      <c r="AD53" s="133" t="e">
        <v>#REF!</v>
      </c>
      <c r="AE53" s="133" t="e">
        <v>#REF!</v>
      </c>
      <c r="AF53" s="133" t="e">
        <v>#REF!</v>
      </c>
      <c r="AG53" s="133" t="e">
        <v>#REF!</v>
      </c>
      <c r="AH53" s="133" t="e">
        <v>#REF!</v>
      </c>
      <c r="AI53" s="134"/>
      <c r="AJ53" s="135" t="e">
        <v>#REF!</v>
      </c>
      <c r="AK53" s="135" t="e">
        <v>#REF!</v>
      </c>
      <c r="AL53" s="135" t="e">
        <v>#REF!</v>
      </c>
      <c r="AM53" s="135" t="e">
        <v>#REF!</v>
      </c>
      <c r="AN53" s="135" t="e">
        <v>#REF!</v>
      </c>
      <c r="AO53" s="135" t="e">
        <v>#REF!</v>
      </c>
      <c r="AP53" s="135" t="e">
        <v>#REF!</v>
      </c>
      <c r="AQ53" s="135" t="e">
        <v>#REF!</v>
      </c>
      <c r="AR53" s="135" t="e">
        <v>#REF!</v>
      </c>
      <c r="AS53" s="135" t="e">
        <v>#REF!</v>
      </c>
      <c r="AT53" s="135" t="e">
        <v>#REF!</v>
      </c>
      <c r="AU53" s="135" t="e">
        <v>#REF!</v>
      </c>
      <c r="AV53" s="133" t="e">
        <v>#REF!</v>
      </c>
      <c r="AW53" s="133" t="e">
        <v>#REF!</v>
      </c>
      <c r="AX53" s="133" t="e">
        <v>#REF!</v>
      </c>
      <c r="AY53" s="133" t="e">
        <v>#REF!</v>
      </c>
      <c r="AZ53" s="133" t="e">
        <v>#REF!</v>
      </c>
      <c r="BA53" s="133" t="e">
        <v>#REF!</v>
      </c>
      <c r="BB53" s="133" t="e">
        <v>#REF!</v>
      </c>
      <c r="BC53" s="133" t="e">
        <v>#REF!</v>
      </c>
      <c r="BD53" s="133" t="e">
        <v>#REF!</v>
      </c>
      <c r="BE53" s="133" t="e">
        <v>#REF!</v>
      </c>
      <c r="BF53" s="133" t="e">
        <v>#REF!</v>
      </c>
      <c r="BG53" s="133" t="e">
        <v>#REF!</v>
      </c>
      <c r="BH53" s="133" t="e">
        <v>#REF!</v>
      </c>
      <c r="BI53" s="134"/>
      <c r="BJ53" s="133" t="e">
        <v>#REF!</v>
      </c>
      <c r="BK53" s="133"/>
      <c r="BL53" s="133"/>
      <c r="BM53" s="134"/>
      <c r="BN53" s="133" t="e">
        <v>#REF!</v>
      </c>
      <c r="BO53" s="133" t="e">
        <v>#REF!</v>
      </c>
      <c r="BP53" s="133" t="e">
        <v>#REF!</v>
      </c>
      <c r="BQ53" s="133" t="e">
        <v>#REF!</v>
      </c>
      <c r="BR53" s="133" t="e">
        <v>#REF!</v>
      </c>
      <c r="BS53" s="133" t="e">
        <v>#REF!</v>
      </c>
      <c r="BT53" s="133"/>
      <c r="BU53" s="133" t="e">
        <v>#REF!</v>
      </c>
      <c r="BV53" s="133" t="e">
        <v>#REF!</v>
      </c>
      <c r="BW53" s="133" t="e">
        <v>#REF!</v>
      </c>
      <c r="BX53" s="133" t="e">
        <v>#REF!</v>
      </c>
      <c r="BY53" s="133" t="e">
        <v>#REF!</v>
      </c>
      <c r="BZ53" s="133" t="e">
        <v>#REF!</v>
      </c>
      <c r="CA53" s="134"/>
      <c r="CB53" s="134"/>
      <c r="CC53" s="134"/>
      <c r="CD53" s="134"/>
      <c r="CE53" s="134"/>
      <c r="CF53" s="134"/>
      <c r="CG53" s="134"/>
      <c r="CH53" s="134"/>
      <c r="CI53" s="134"/>
      <c r="CJ53" s="134"/>
      <c r="CK53" s="134"/>
      <c r="CL53" s="134"/>
      <c r="CM53" s="134"/>
      <c r="CN53" s="134"/>
      <c r="CO53" s="134"/>
      <c r="CP53" s="134"/>
      <c r="CQ53" s="134"/>
      <c r="CR53" s="134"/>
      <c r="CS53" s="134"/>
      <c r="CT53" s="134"/>
      <c r="CU53" s="134"/>
      <c r="CV53" s="134"/>
      <c r="CW53" s="134"/>
      <c r="CX53" s="134"/>
      <c r="CY53" s="134"/>
      <c r="CZ53" s="134"/>
    </row>
    <row r="54" spans="1:104" s="136" customFormat="1" ht="15.95" customHeight="1" x14ac:dyDescent="0.2">
      <c r="A54" s="111">
        <v>13802501001</v>
      </c>
      <c r="B54" s="115" t="s">
        <v>841</v>
      </c>
      <c r="C54" s="113">
        <v>1</v>
      </c>
      <c r="D54" s="114" t="s">
        <v>151</v>
      </c>
      <c r="E54" s="122"/>
      <c r="F54" s="133" t="e">
        <v>#REF!</v>
      </c>
      <c r="G54" s="133" t="e">
        <v>#REF!</v>
      </c>
      <c r="H54" s="133" t="e">
        <v>#REF!</v>
      </c>
      <c r="I54" s="133" t="e">
        <v>#REF!</v>
      </c>
      <c r="J54" s="133" t="e">
        <v>#REF!</v>
      </c>
      <c r="K54" s="133" t="e">
        <v>#REF!</v>
      </c>
      <c r="L54" s="133" t="e">
        <v>#REF!</v>
      </c>
      <c r="M54" s="133" t="e">
        <v>#REF!</v>
      </c>
      <c r="N54" s="133" t="e">
        <v>#REF!</v>
      </c>
      <c r="O54" s="133" t="e">
        <v>#REF!</v>
      </c>
      <c r="P54" s="133" t="e">
        <v>#REF!</v>
      </c>
      <c r="Q54" s="133" t="e">
        <v>#REF!</v>
      </c>
      <c r="R54" s="133" t="e">
        <v>#REF!</v>
      </c>
      <c r="S54" s="133" t="e">
        <v>#REF!</v>
      </c>
      <c r="T54" s="134"/>
      <c r="U54" s="133" t="e">
        <v>#REF!</v>
      </c>
      <c r="V54" s="133" t="e">
        <v>#REF!</v>
      </c>
      <c r="W54" s="133" t="e">
        <v>#REF!</v>
      </c>
      <c r="X54" s="133" t="e">
        <v>#REF!</v>
      </c>
      <c r="Y54" s="133" t="e">
        <v>#REF!</v>
      </c>
      <c r="Z54" s="133" t="e">
        <v>#REF!</v>
      </c>
      <c r="AA54" s="133" t="e">
        <v>#REF!</v>
      </c>
      <c r="AB54" s="133" t="e">
        <v>#REF!</v>
      </c>
      <c r="AC54" s="133" t="e">
        <v>#REF!</v>
      </c>
      <c r="AD54" s="133" t="e">
        <v>#REF!</v>
      </c>
      <c r="AE54" s="133" t="e">
        <v>#REF!</v>
      </c>
      <c r="AF54" s="133" t="e">
        <v>#REF!</v>
      </c>
      <c r="AG54" s="133" t="e">
        <v>#REF!</v>
      </c>
      <c r="AH54" s="133" t="e">
        <v>#REF!</v>
      </c>
      <c r="AI54" s="134"/>
      <c r="AJ54" s="135" t="e">
        <v>#REF!</v>
      </c>
      <c r="AK54" s="135" t="e">
        <v>#REF!</v>
      </c>
      <c r="AL54" s="135" t="e">
        <v>#REF!</v>
      </c>
      <c r="AM54" s="135" t="e">
        <v>#REF!</v>
      </c>
      <c r="AN54" s="135" t="e">
        <v>#REF!</v>
      </c>
      <c r="AO54" s="135" t="e">
        <v>#REF!</v>
      </c>
      <c r="AP54" s="135" t="e">
        <v>#REF!</v>
      </c>
      <c r="AQ54" s="135" t="e">
        <v>#REF!</v>
      </c>
      <c r="AR54" s="135" t="e">
        <v>#REF!</v>
      </c>
      <c r="AS54" s="135" t="e">
        <v>#REF!</v>
      </c>
      <c r="AT54" s="135" t="e">
        <v>#REF!</v>
      </c>
      <c r="AU54" s="135" t="e">
        <v>#REF!</v>
      </c>
      <c r="AV54" s="133" t="e">
        <v>#REF!</v>
      </c>
      <c r="AW54" s="133" t="e">
        <v>#REF!</v>
      </c>
      <c r="AX54" s="133" t="e">
        <v>#REF!</v>
      </c>
      <c r="AY54" s="133" t="e">
        <v>#REF!</v>
      </c>
      <c r="AZ54" s="133" t="e">
        <v>#REF!</v>
      </c>
      <c r="BA54" s="133" t="e">
        <v>#REF!</v>
      </c>
      <c r="BB54" s="133" t="e">
        <v>#REF!</v>
      </c>
      <c r="BC54" s="133" t="e">
        <v>#REF!</v>
      </c>
      <c r="BD54" s="133" t="e">
        <v>#REF!</v>
      </c>
      <c r="BE54" s="133" t="e">
        <v>#REF!</v>
      </c>
      <c r="BF54" s="133" t="e">
        <v>#REF!</v>
      </c>
      <c r="BG54" s="133" t="e">
        <v>#REF!</v>
      </c>
      <c r="BH54" s="133" t="e">
        <v>#REF!</v>
      </c>
      <c r="BI54" s="134"/>
      <c r="BJ54" s="133" t="e">
        <v>#REF!</v>
      </c>
      <c r="BK54" s="133"/>
      <c r="BL54" s="133"/>
      <c r="BM54" s="134"/>
      <c r="BN54" s="133" t="e">
        <v>#REF!</v>
      </c>
      <c r="BO54" s="133" t="e">
        <v>#REF!</v>
      </c>
      <c r="BP54" s="133" t="e">
        <v>#REF!</v>
      </c>
      <c r="BQ54" s="133" t="e">
        <v>#REF!</v>
      </c>
      <c r="BR54" s="133" t="e">
        <v>#REF!</v>
      </c>
      <c r="BS54" s="133" t="e">
        <v>#REF!</v>
      </c>
      <c r="BT54" s="133"/>
      <c r="BU54" s="133" t="e">
        <v>#REF!</v>
      </c>
      <c r="BV54" s="133" t="e">
        <v>#REF!</v>
      </c>
      <c r="BW54" s="133" t="e">
        <v>#REF!</v>
      </c>
      <c r="BX54" s="133" t="e">
        <v>#REF!</v>
      </c>
      <c r="BY54" s="133" t="e">
        <v>#REF!</v>
      </c>
      <c r="BZ54" s="133" t="e">
        <v>#REF!</v>
      </c>
      <c r="CA54" s="134"/>
      <c r="CB54" s="134"/>
      <c r="CC54" s="134"/>
      <c r="CD54" s="134"/>
      <c r="CE54" s="134"/>
      <c r="CF54" s="134"/>
      <c r="CG54" s="134"/>
      <c r="CH54" s="134"/>
      <c r="CI54" s="134"/>
      <c r="CJ54" s="134"/>
      <c r="CK54" s="134"/>
      <c r="CL54" s="134"/>
      <c r="CM54" s="134"/>
      <c r="CN54" s="134"/>
      <c r="CO54" s="134"/>
      <c r="CP54" s="134"/>
      <c r="CQ54" s="134"/>
      <c r="CR54" s="134"/>
      <c r="CS54" s="134"/>
      <c r="CT54" s="134"/>
      <c r="CU54" s="134"/>
      <c r="CV54" s="134"/>
      <c r="CW54" s="134"/>
      <c r="CX54" s="134"/>
      <c r="CY54" s="134"/>
      <c r="CZ54" s="134"/>
    </row>
    <row r="55" spans="1:104" s="136" customFormat="1" ht="15.95" customHeight="1" x14ac:dyDescent="0.2">
      <c r="A55" s="111">
        <v>12005461001</v>
      </c>
      <c r="B55" s="115" t="s">
        <v>828</v>
      </c>
      <c r="C55" s="113">
        <v>56</v>
      </c>
      <c r="D55" s="114" t="s">
        <v>151</v>
      </c>
      <c r="E55" s="122"/>
      <c r="F55" s="133" t="e">
        <v>#REF!</v>
      </c>
      <c r="G55" s="133" t="e">
        <v>#REF!</v>
      </c>
      <c r="H55" s="133" t="e">
        <v>#REF!</v>
      </c>
      <c r="I55" s="133" t="e">
        <v>#REF!</v>
      </c>
      <c r="J55" s="133" t="e">
        <v>#REF!</v>
      </c>
      <c r="K55" s="133" t="e">
        <v>#REF!</v>
      </c>
      <c r="L55" s="133" t="e">
        <v>#REF!</v>
      </c>
      <c r="M55" s="133" t="e">
        <v>#REF!</v>
      </c>
      <c r="N55" s="133" t="e">
        <v>#REF!</v>
      </c>
      <c r="O55" s="133" t="e">
        <v>#REF!</v>
      </c>
      <c r="P55" s="133" t="e">
        <v>#REF!</v>
      </c>
      <c r="Q55" s="133" t="e">
        <v>#REF!</v>
      </c>
      <c r="R55" s="133" t="e">
        <v>#REF!</v>
      </c>
      <c r="S55" s="133" t="e">
        <v>#REF!</v>
      </c>
      <c r="T55" s="134"/>
      <c r="U55" s="133" t="e">
        <v>#REF!</v>
      </c>
      <c r="V55" s="133" t="e">
        <v>#REF!</v>
      </c>
      <c r="W55" s="133" t="e">
        <v>#REF!</v>
      </c>
      <c r="X55" s="133" t="e">
        <v>#REF!</v>
      </c>
      <c r="Y55" s="133" t="e">
        <v>#REF!</v>
      </c>
      <c r="Z55" s="133" t="e">
        <v>#REF!</v>
      </c>
      <c r="AA55" s="133" t="e">
        <v>#REF!</v>
      </c>
      <c r="AB55" s="133" t="e">
        <v>#REF!</v>
      </c>
      <c r="AC55" s="133" t="e">
        <v>#REF!</v>
      </c>
      <c r="AD55" s="133" t="e">
        <v>#REF!</v>
      </c>
      <c r="AE55" s="133" t="e">
        <v>#REF!</v>
      </c>
      <c r="AF55" s="133" t="e">
        <v>#REF!</v>
      </c>
      <c r="AG55" s="133" t="e">
        <v>#REF!</v>
      </c>
      <c r="AH55" s="133" t="e">
        <v>#REF!</v>
      </c>
      <c r="AI55" s="134"/>
      <c r="AJ55" s="135" t="e">
        <v>#REF!</v>
      </c>
      <c r="AK55" s="135" t="e">
        <v>#REF!</v>
      </c>
      <c r="AL55" s="135" t="e">
        <v>#REF!</v>
      </c>
      <c r="AM55" s="135" t="e">
        <v>#REF!</v>
      </c>
      <c r="AN55" s="135" t="e">
        <v>#REF!</v>
      </c>
      <c r="AO55" s="135" t="e">
        <v>#REF!</v>
      </c>
      <c r="AP55" s="135" t="e">
        <v>#REF!</v>
      </c>
      <c r="AQ55" s="135" t="e">
        <v>#REF!</v>
      </c>
      <c r="AR55" s="135" t="e">
        <v>#REF!</v>
      </c>
      <c r="AS55" s="135" t="e">
        <v>#REF!</v>
      </c>
      <c r="AT55" s="135" t="e">
        <v>#REF!</v>
      </c>
      <c r="AU55" s="135" t="e">
        <v>#REF!</v>
      </c>
      <c r="AV55" s="133" t="e">
        <v>#REF!</v>
      </c>
      <c r="AW55" s="133" t="e">
        <v>#REF!</v>
      </c>
      <c r="AX55" s="133" t="e">
        <v>#REF!</v>
      </c>
      <c r="AY55" s="133" t="e">
        <v>#REF!</v>
      </c>
      <c r="AZ55" s="133" t="e">
        <v>#REF!</v>
      </c>
      <c r="BA55" s="133" t="e">
        <v>#REF!</v>
      </c>
      <c r="BB55" s="133" t="e">
        <v>#REF!</v>
      </c>
      <c r="BC55" s="133" t="e">
        <v>#REF!</v>
      </c>
      <c r="BD55" s="133" t="e">
        <v>#REF!</v>
      </c>
      <c r="BE55" s="133" t="e">
        <v>#REF!</v>
      </c>
      <c r="BF55" s="133" t="e">
        <v>#REF!</v>
      </c>
      <c r="BG55" s="133" t="e">
        <v>#REF!</v>
      </c>
      <c r="BH55" s="133" t="e">
        <v>#REF!</v>
      </c>
      <c r="BI55" s="134"/>
      <c r="BJ55" s="133" t="e">
        <v>#REF!</v>
      </c>
      <c r="BK55" s="133"/>
      <c r="BL55" s="133"/>
      <c r="BM55" s="134"/>
      <c r="BN55" s="133" t="e">
        <v>#REF!</v>
      </c>
      <c r="BO55" s="133" t="e">
        <v>#REF!</v>
      </c>
      <c r="BP55" s="133" t="e">
        <v>#REF!</v>
      </c>
      <c r="BQ55" s="133" t="e">
        <v>#REF!</v>
      </c>
      <c r="BR55" s="133" t="e">
        <v>#REF!</v>
      </c>
      <c r="BS55" s="133" t="e">
        <v>#REF!</v>
      </c>
      <c r="BT55" s="133"/>
      <c r="BU55" s="133" t="e">
        <v>#REF!</v>
      </c>
      <c r="BV55" s="133" t="e">
        <v>#REF!</v>
      </c>
      <c r="BW55" s="133" t="e">
        <v>#REF!</v>
      </c>
      <c r="BX55" s="133" t="e">
        <v>#REF!</v>
      </c>
      <c r="BY55" s="133" t="e">
        <v>#REF!</v>
      </c>
      <c r="BZ55" s="133" t="e">
        <v>#REF!</v>
      </c>
      <c r="CA55" s="134"/>
      <c r="CB55" s="134"/>
      <c r="CC55" s="134"/>
      <c r="CD55" s="134"/>
      <c r="CE55" s="134"/>
      <c r="CF55" s="134"/>
      <c r="CG55" s="134"/>
      <c r="CH55" s="134"/>
      <c r="CI55" s="134"/>
      <c r="CJ55" s="134"/>
      <c r="CK55" s="134"/>
      <c r="CL55" s="134"/>
      <c r="CM55" s="134"/>
      <c r="CN55" s="134"/>
      <c r="CO55" s="134"/>
      <c r="CP55" s="134"/>
      <c r="CQ55" s="134"/>
      <c r="CR55" s="134"/>
      <c r="CS55" s="134"/>
      <c r="CT55" s="134"/>
      <c r="CU55" s="134"/>
      <c r="CV55" s="134"/>
      <c r="CW55" s="134"/>
      <c r="CX55" s="134"/>
      <c r="CY55" s="134"/>
      <c r="CZ55" s="134"/>
    </row>
    <row r="56" spans="1:104" s="136" customFormat="1" ht="15.95" customHeight="1" x14ac:dyDescent="0.2">
      <c r="A56" s="111">
        <v>12081221001</v>
      </c>
      <c r="B56" s="115" t="s">
        <v>829</v>
      </c>
      <c r="C56" s="113">
        <v>2</v>
      </c>
      <c r="D56" s="114" t="s">
        <v>830</v>
      </c>
      <c r="E56" s="122"/>
      <c r="F56" s="133">
        <v>0</v>
      </c>
      <c r="G56" s="133">
        <v>0</v>
      </c>
      <c r="H56" s="133">
        <v>0</v>
      </c>
      <c r="I56" s="133">
        <v>0</v>
      </c>
      <c r="J56" s="133">
        <v>0</v>
      </c>
      <c r="K56" s="133">
        <v>0</v>
      </c>
      <c r="L56" s="133">
        <v>0</v>
      </c>
      <c r="M56" s="133">
        <v>0</v>
      </c>
      <c r="N56" s="133">
        <v>0</v>
      </c>
      <c r="O56" s="133">
        <v>0</v>
      </c>
      <c r="P56" s="133">
        <v>0</v>
      </c>
      <c r="Q56" s="133">
        <v>0</v>
      </c>
      <c r="R56" s="133">
        <v>0</v>
      </c>
      <c r="S56" s="133">
        <v>0</v>
      </c>
      <c r="T56" s="134"/>
      <c r="U56" s="133">
        <v>0</v>
      </c>
      <c r="V56" s="133">
        <v>0</v>
      </c>
      <c r="W56" s="133">
        <v>0</v>
      </c>
      <c r="X56" s="133">
        <v>0</v>
      </c>
      <c r="Y56" s="133">
        <v>0</v>
      </c>
      <c r="Z56" s="133">
        <v>0</v>
      </c>
      <c r="AA56" s="133">
        <v>0</v>
      </c>
      <c r="AB56" s="133">
        <v>0</v>
      </c>
      <c r="AC56" s="133">
        <v>0</v>
      </c>
      <c r="AD56" s="133">
        <v>0</v>
      </c>
      <c r="AE56" s="133">
        <v>0</v>
      </c>
      <c r="AF56" s="133">
        <v>0</v>
      </c>
      <c r="AG56" s="133">
        <v>0</v>
      </c>
      <c r="AH56" s="133">
        <v>0</v>
      </c>
      <c r="AI56" s="134"/>
      <c r="AJ56" s="135">
        <v>0</v>
      </c>
      <c r="AK56" s="135">
        <v>0</v>
      </c>
      <c r="AL56" s="135">
        <v>0</v>
      </c>
      <c r="AM56" s="135">
        <v>0</v>
      </c>
      <c r="AN56" s="135">
        <v>0</v>
      </c>
      <c r="AO56" s="135">
        <v>0</v>
      </c>
      <c r="AP56" s="135">
        <v>0</v>
      </c>
      <c r="AQ56" s="135">
        <v>0</v>
      </c>
      <c r="AR56" s="135">
        <v>0</v>
      </c>
      <c r="AS56" s="135">
        <v>0</v>
      </c>
      <c r="AT56" s="135">
        <v>0</v>
      </c>
      <c r="AU56" s="135">
        <v>0</v>
      </c>
      <c r="AV56" s="133">
        <v>0</v>
      </c>
      <c r="AW56" s="133">
        <v>0</v>
      </c>
      <c r="AX56" s="133">
        <v>0</v>
      </c>
      <c r="AY56" s="133">
        <v>0</v>
      </c>
      <c r="AZ56" s="133">
        <v>0</v>
      </c>
      <c r="BA56" s="133">
        <v>0</v>
      </c>
      <c r="BB56" s="133">
        <v>0</v>
      </c>
      <c r="BC56" s="133">
        <v>0</v>
      </c>
      <c r="BD56" s="133">
        <v>0</v>
      </c>
      <c r="BE56" s="133">
        <v>0</v>
      </c>
      <c r="BF56" s="133">
        <v>0</v>
      </c>
      <c r="BG56" s="133">
        <v>0</v>
      </c>
      <c r="BH56" s="133">
        <v>26</v>
      </c>
      <c r="BI56" s="134"/>
      <c r="BJ56" s="133">
        <v>26</v>
      </c>
      <c r="BK56" s="133"/>
      <c r="BL56" s="133"/>
      <c r="BM56" s="134"/>
      <c r="BN56" s="133">
        <v>0</v>
      </c>
      <c r="BO56" s="133">
        <v>0</v>
      </c>
      <c r="BP56" s="133">
        <v>0</v>
      </c>
      <c r="BQ56" s="133">
        <v>0</v>
      </c>
      <c r="BR56" s="133">
        <v>0</v>
      </c>
      <c r="BS56" s="133">
        <v>0</v>
      </c>
      <c r="BT56" s="133"/>
      <c r="BU56" s="133">
        <v>0</v>
      </c>
      <c r="BV56" s="133">
        <v>0</v>
      </c>
      <c r="BW56" s="133">
        <v>0</v>
      </c>
      <c r="BX56" s="133">
        <v>0</v>
      </c>
      <c r="BY56" s="133">
        <v>0</v>
      </c>
      <c r="BZ56" s="133">
        <v>0</v>
      </c>
      <c r="CA56" s="134"/>
      <c r="CB56" s="134"/>
      <c r="CC56" s="134"/>
      <c r="CD56" s="134"/>
      <c r="CE56" s="134"/>
      <c r="CF56" s="134"/>
      <c r="CG56" s="134"/>
      <c r="CH56" s="134"/>
      <c r="CI56" s="134"/>
      <c r="CJ56" s="134"/>
      <c r="CK56" s="134"/>
      <c r="CL56" s="134"/>
      <c r="CM56" s="134"/>
      <c r="CN56" s="134"/>
      <c r="CO56" s="134"/>
      <c r="CP56" s="134"/>
      <c r="CQ56" s="134"/>
      <c r="CR56" s="134"/>
      <c r="CS56" s="134"/>
      <c r="CT56" s="134"/>
      <c r="CU56" s="134"/>
      <c r="CV56" s="134"/>
      <c r="CW56" s="134"/>
      <c r="CX56" s="134"/>
      <c r="CY56" s="134"/>
      <c r="CZ56" s="134"/>
    </row>
    <row r="57" spans="1:104" s="136" customFormat="1" ht="15.95" customHeight="1" x14ac:dyDescent="0.2">
      <c r="A57" s="111">
        <v>13474301001</v>
      </c>
      <c r="B57" s="115" t="s">
        <v>845</v>
      </c>
      <c r="C57" s="113">
        <v>1</v>
      </c>
      <c r="D57" s="114" t="s">
        <v>151</v>
      </c>
      <c r="E57" s="122"/>
      <c r="F57" s="133">
        <v>0</v>
      </c>
      <c r="G57" s="133">
        <v>0</v>
      </c>
      <c r="H57" s="133">
        <v>0</v>
      </c>
      <c r="I57" s="133">
        <v>0</v>
      </c>
      <c r="J57" s="133">
        <v>0</v>
      </c>
      <c r="K57" s="133">
        <v>0</v>
      </c>
      <c r="L57" s="133">
        <v>0</v>
      </c>
      <c r="M57" s="133">
        <v>0</v>
      </c>
      <c r="N57" s="133">
        <v>0</v>
      </c>
      <c r="O57" s="133">
        <v>0</v>
      </c>
      <c r="P57" s="133">
        <v>0</v>
      </c>
      <c r="Q57" s="133">
        <v>0</v>
      </c>
      <c r="R57" s="133">
        <v>0</v>
      </c>
      <c r="S57" s="133">
        <v>0</v>
      </c>
      <c r="T57" s="134"/>
      <c r="U57" s="133">
        <v>0</v>
      </c>
      <c r="V57" s="133">
        <v>0</v>
      </c>
      <c r="W57" s="133">
        <v>0</v>
      </c>
      <c r="X57" s="133">
        <v>0</v>
      </c>
      <c r="Y57" s="133">
        <v>0</v>
      </c>
      <c r="Z57" s="133">
        <v>0</v>
      </c>
      <c r="AA57" s="133">
        <v>0</v>
      </c>
      <c r="AB57" s="133">
        <v>0</v>
      </c>
      <c r="AC57" s="133">
        <v>0</v>
      </c>
      <c r="AD57" s="133">
        <v>0</v>
      </c>
      <c r="AE57" s="133">
        <v>0</v>
      </c>
      <c r="AF57" s="133">
        <v>0</v>
      </c>
      <c r="AG57" s="133">
        <v>0</v>
      </c>
      <c r="AH57" s="133">
        <v>0</v>
      </c>
      <c r="AI57" s="134"/>
      <c r="AJ57" s="135">
        <v>0</v>
      </c>
      <c r="AK57" s="135">
        <v>0</v>
      </c>
      <c r="AL57" s="135">
        <v>0</v>
      </c>
      <c r="AM57" s="135">
        <v>0</v>
      </c>
      <c r="AN57" s="135">
        <v>0</v>
      </c>
      <c r="AO57" s="135">
        <v>0</v>
      </c>
      <c r="AP57" s="135">
        <v>0</v>
      </c>
      <c r="AQ57" s="135">
        <v>0</v>
      </c>
      <c r="AR57" s="135">
        <v>0</v>
      </c>
      <c r="AS57" s="135">
        <v>0</v>
      </c>
      <c r="AT57" s="135">
        <v>0</v>
      </c>
      <c r="AU57" s="135">
        <v>0</v>
      </c>
      <c r="AV57" s="133">
        <v>0</v>
      </c>
      <c r="AW57" s="133">
        <v>0</v>
      </c>
      <c r="AX57" s="133">
        <v>0</v>
      </c>
      <c r="AY57" s="133">
        <v>0</v>
      </c>
      <c r="AZ57" s="133">
        <v>0</v>
      </c>
      <c r="BA57" s="133">
        <v>0</v>
      </c>
      <c r="BB57" s="133">
        <v>0</v>
      </c>
      <c r="BC57" s="133">
        <v>0</v>
      </c>
      <c r="BD57" s="133">
        <v>0</v>
      </c>
      <c r="BE57" s="133">
        <v>0</v>
      </c>
      <c r="BF57" s="133">
        <v>0</v>
      </c>
      <c r="BG57" s="133">
        <v>0</v>
      </c>
      <c r="BH57" s="133">
        <v>0</v>
      </c>
      <c r="BI57" s="134"/>
      <c r="BJ57" s="133">
        <v>0</v>
      </c>
      <c r="BK57" s="133"/>
      <c r="BL57" s="133"/>
      <c r="BM57" s="134"/>
      <c r="BN57" s="133">
        <v>0</v>
      </c>
      <c r="BO57" s="133">
        <v>0</v>
      </c>
      <c r="BP57" s="133">
        <v>0</v>
      </c>
      <c r="BQ57" s="133">
        <v>0</v>
      </c>
      <c r="BR57" s="133">
        <v>0</v>
      </c>
      <c r="BS57" s="133">
        <v>0</v>
      </c>
      <c r="BT57" s="133"/>
      <c r="BU57" s="133">
        <v>0</v>
      </c>
      <c r="BV57" s="133">
        <v>0</v>
      </c>
      <c r="BW57" s="133">
        <v>0</v>
      </c>
      <c r="BX57" s="133">
        <v>0</v>
      </c>
      <c r="BY57" s="133">
        <v>0</v>
      </c>
      <c r="BZ57" s="133">
        <v>0</v>
      </c>
      <c r="CA57" s="134"/>
      <c r="CB57" s="134"/>
      <c r="CC57" s="134"/>
      <c r="CD57" s="134"/>
      <c r="CE57" s="134"/>
      <c r="CF57" s="134"/>
      <c r="CG57" s="134"/>
      <c r="CH57" s="134"/>
      <c r="CI57" s="134"/>
      <c r="CJ57" s="134"/>
      <c r="CK57" s="134"/>
      <c r="CL57" s="134"/>
      <c r="CM57" s="134"/>
      <c r="CN57" s="134"/>
      <c r="CO57" s="134"/>
      <c r="CP57" s="134"/>
      <c r="CQ57" s="134"/>
      <c r="CR57" s="134"/>
      <c r="CS57" s="134"/>
      <c r="CT57" s="134"/>
      <c r="CU57" s="134"/>
      <c r="CV57" s="134"/>
      <c r="CW57" s="134"/>
      <c r="CX57" s="134"/>
      <c r="CY57" s="134"/>
      <c r="CZ57" s="134"/>
    </row>
    <row r="58" spans="1:104" s="136" customFormat="1" ht="15.95" customHeight="1" x14ac:dyDescent="0.2">
      <c r="A58" s="111">
        <v>13474401001</v>
      </c>
      <c r="B58" s="115" t="s">
        <v>846</v>
      </c>
      <c r="C58" s="113">
        <v>1</v>
      </c>
      <c r="D58" s="114" t="s">
        <v>151</v>
      </c>
      <c r="E58" s="122"/>
      <c r="F58" s="133">
        <v>0</v>
      </c>
      <c r="G58" s="133">
        <v>0</v>
      </c>
      <c r="H58" s="133">
        <v>0</v>
      </c>
      <c r="I58" s="133">
        <v>0</v>
      </c>
      <c r="J58" s="133">
        <v>0</v>
      </c>
      <c r="K58" s="133">
        <v>0</v>
      </c>
      <c r="L58" s="133">
        <v>0</v>
      </c>
      <c r="M58" s="133">
        <v>0</v>
      </c>
      <c r="N58" s="133">
        <v>0</v>
      </c>
      <c r="O58" s="133">
        <v>0</v>
      </c>
      <c r="P58" s="133">
        <v>0</v>
      </c>
      <c r="Q58" s="133">
        <v>0</v>
      </c>
      <c r="R58" s="133">
        <v>0</v>
      </c>
      <c r="S58" s="133">
        <v>0</v>
      </c>
      <c r="T58" s="134"/>
      <c r="U58" s="133">
        <v>0</v>
      </c>
      <c r="V58" s="133">
        <v>0</v>
      </c>
      <c r="W58" s="133">
        <v>0</v>
      </c>
      <c r="X58" s="133">
        <v>0</v>
      </c>
      <c r="Y58" s="133">
        <v>0</v>
      </c>
      <c r="Z58" s="133">
        <v>0</v>
      </c>
      <c r="AA58" s="133">
        <v>0</v>
      </c>
      <c r="AB58" s="133">
        <v>0</v>
      </c>
      <c r="AC58" s="133">
        <v>0</v>
      </c>
      <c r="AD58" s="133">
        <v>0</v>
      </c>
      <c r="AE58" s="133">
        <v>0</v>
      </c>
      <c r="AF58" s="133">
        <v>0</v>
      </c>
      <c r="AG58" s="133">
        <v>0</v>
      </c>
      <c r="AH58" s="133">
        <v>0</v>
      </c>
      <c r="AI58" s="134"/>
      <c r="AJ58" s="135">
        <v>0</v>
      </c>
      <c r="AK58" s="135">
        <v>0</v>
      </c>
      <c r="AL58" s="135">
        <v>0</v>
      </c>
      <c r="AM58" s="135">
        <v>0</v>
      </c>
      <c r="AN58" s="135">
        <v>0</v>
      </c>
      <c r="AO58" s="135">
        <v>0</v>
      </c>
      <c r="AP58" s="135">
        <v>0</v>
      </c>
      <c r="AQ58" s="135">
        <v>0</v>
      </c>
      <c r="AR58" s="135">
        <v>0</v>
      </c>
      <c r="AS58" s="135">
        <v>0</v>
      </c>
      <c r="AT58" s="135">
        <v>0</v>
      </c>
      <c r="AU58" s="135">
        <v>0</v>
      </c>
      <c r="AV58" s="133">
        <v>0</v>
      </c>
      <c r="AW58" s="133">
        <v>0</v>
      </c>
      <c r="AX58" s="133">
        <v>0</v>
      </c>
      <c r="AY58" s="133">
        <v>0</v>
      </c>
      <c r="AZ58" s="133">
        <v>0</v>
      </c>
      <c r="BA58" s="133">
        <v>0</v>
      </c>
      <c r="BB58" s="133">
        <v>0</v>
      </c>
      <c r="BC58" s="133">
        <v>0</v>
      </c>
      <c r="BD58" s="133">
        <v>0</v>
      </c>
      <c r="BE58" s="133">
        <v>0</v>
      </c>
      <c r="BF58" s="133">
        <v>0</v>
      </c>
      <c r="BG58" s="133">
        <v>0</v>
      </c>
      <c r="BH58" s="133">
        <v>0</v>
      </c>
      <c r="BI58" s="134"/>
      <c r="BJ58" s="133">
        <v>0</v>
      </c>
      <c r="BK58" s="133"/>
      <c r="BL58" s="133"/>
      <c r="BM58" s="134"/>
      <c r="BN58" s="133">
        <v>0</v>
      </c>
      <c r="BO58" s="133">
        <v>0</v>
      </c>
      <c r="BP58" s="133">
        <v>0</v>
      </c>
      <c r="BQ58" s="133">
        <v>0</v>
      </c>
      <c r="BR58" s="133">
        <v>0</v>
      </c>
      <c r="BS58" s="133">
        <v>0</v>
      </c>
      <c r="BT58" s="133"/>
      <c r="BU58" s="133">
        <v>0</v>
      </c>
      <c r="BV58" s="133">
        <v>0</v>
      </c>
      <c r="BW58" s="133">
        <v>0</v>
      </c>
      <c r="BX58" s="133">
        <v>0</v>
      </c>
      <c r="BY58" s="133">
        <v>0</v>
      </c>
      <c r="BZ58" s="133">
        <v>0</v>
      </c>
      <c r="CA58" s="134"/>
      <c r="CB58" s="134"/>
      <c r="CC58" s="134"/>
      <c r="CD58" s="134"/>
      <c r="CE58" s="134"/>
      <c r="CF58" s="134"/>
      <c r="CG58" s="134"/>
      <c r="CH58" s="134"/>
      <c r="CI58" s="134"/>
      <c r="CJ58" s="134"/>
      <c r="CK58" s="134"/>
      <c r="CL58" s="134"/>
      <c r="CM58" s="134"/>
      <c r="CN58" s="134"/>
      <c r="CO58" s="134"/>
      <c r="CP58" s="134"/>
      <c r="CQ58" s="134"/>
      <c r="CR58" s="134"/>
      <c r="CS58" s="134"/>
      <c r="CT58" s="134"/>
      <c r="CU58" s="134"/>
      <c r="CV58" s="134"/>
      <c r="CW58" s="134"/>
      <c r="CX58" s="134"/>
      <c r="CY58" s="134"/>
      <c r="CZ58" s="134"/>
    </row>
    <row r="59" spans="1:104" s="136" customFormat="1" ht="15.95" customHeight="1" x14ac:dyDescent="0.2">
      <c r="A59" s="111"/>
      <c r="B59" s="112" t="s">
        <v>847</v>
      </c>
      <c r="C59" s="113"/>
      <c r="D59" s="114" t="s">
        <v>15</v>
      </c>
      <c r="E59" s="122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3"/>
      <c r="T59" s="134"/>
      <c r="U59" s="133"/>
      <c r="V59" s="133"/>
      <c r="W59" s="133"/>
      <c r="X59" s="133"/>
      <c r="Y59" s="133"/>
      <c r="Z59" s="133"/>
      <c r="AA59" s="133"/>
      <c r="AB59" s="133"/>
      <c r="AC59" s="133"/>
      <c r="AD59" s="133"/>
      <c r="AE59" s="133"/>
      <c r="AF59" s="133"/>
      <c r="AG59" s="133"/>
      <c r="AH59" s="133"/>
      <c r="AI59" s="134"/>
      <c r="AJ59" s="135"/>
      <c r="AK59" s="135"/>
      <c r="AL59" s="135"/>
      <c r="AM59" s="135"/>
      <c r="AN59" s="135"/>
      <c r="AO59" s="135"/>
      <c r="AP59" s="135"/>
      <c r="AQ59" s="135"/>
      <c r="AR59" s="135"/>
      <c r="AS59" s="135"/>
      <c r="AT59" s="135"/>
      <c r="AU59" s="135"/>
      <c r="AV59" s="133"/>
      <c r="AW59" s="133"/>
      <c r="AX59" s="133"/>
      <c r="AY59" s="133"/>
      <c r="AZ59" s="133"/>
      <c r="BA59" s="133"/>
      <c r="BB59" s="133"/>
      <c r="BC59" s="133"/>
      <c r="BD59" s="133"/>
      <c r="BE59" s="133"/>
      <c r="BF59" s="133"/>
      <c r="BG59" s="133"/>
      <c r="BH59" s="133"/>
      <c r="BI59" s="134"/>
      <c r="BJ59" s="133"/>
      <c r="BK59" s="133"/>
      <c r="BL59" s="133"/>
      <c r="BM59" s="134"/>
      <c r="BN59" s="133"/>
      <c r="BO59" s="133"/>
      <c r="BP59" s="133"/>
      <c r="BQ59" s="133"/>
      <c r="BR59" s="133"/>
      <c r="BS59" s="133"/>
      <c r="BT59" s="133"/>
      <c r="BU59" s="133"/>
      <c r="BV59" s="133"/>
      <c r="BW59" s="133"/>
      <c r="BX59" s="133"/>
      <c r="BY59" s="133"/>
      <c r="BZ59" s="133"/>
      <c r="CA59" s="134"/>
      <c r="CB59" s="134"/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34"/>
      <c r="CR59" s="134"/>
      <c r="CS59" s="134"/>
      <c r="CT59" s="134"/>
      <c r="CU59" s="134"/>
      <c r="CV59" s="134"/>
      <c r="CW59" s="134"/>
      <c r="CX59" s="134"/>
      <c r="CY59" s="134"/>
      <c r="CZ59" s="134"/>
    </row>
    <row r="60" spans="1:104" s="136" customFormat="1" ht="15.75" customHeight="1" x14ac:dyDescent="0.2">
      <c r="A60" s="111" t="s">
        <v>820</v>
      </c>
      <c r="B60" s="115" t="s">
        <v>821</v>
      </c>
      <c r="C60" s="113">
        <v>3550</v>
      </c>
      <c r="D60" s="114" t="s">
        <v>93</v>
      </c>
      <c r="E60" s="122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4"/>
      <c r="U60" s="133"/>
      <c r="V60" s="133"/>
      <c r="W60" s="133"/>
      <c r="X60" s="133"/>
      <c r="Y60" s="133"/>
      <c r="Z60" s="133"/>
      <c r="AA60" s="133"/>
      <c r="AB60" s="133"/>
      <c r="AC60" s="133"/>
      <c r="AD60" s="133"/>
      <c r="AE60" s="133"/>
      <c r="AF60" s="133"/>
      <c r="AG60" s="133"/>
      <c r="AH60" s="133"/>
      <c r="AI60" s="134"/>
      <c r="AJ60" s="135"/>
      <c r="AK60" s="135"/>
      <c r="AL60" s="135"/>
      <c r="AM60" s="135"/>
      <c r="AN60" s="135"/>
      <c r="AO60" s="135"/>
      <c r="AP60" s="135"/>
      <c r="AQ60" s="135"/>
      <c r="AR60" s="135"/>
      <c r="AS60" s="135"/>
      <c r="AT60" s="135"/>
      <c r="AU60" s="135"/>
      <c r="AV60" s="133"/>
      <c r="AW60" s="133"/>
      <c r="AX60" s="133"/>
      <c r="AY60" s="133"/>
      <c r="AZ60" s="133"/>
      <c r="BA60" s="133"/>
      <c r="BB60" s="133"/>
      <c r="BC60" s="133"/>
      <c r="BD60" s="133"/>
      <c r="BE60" s="133"/>
      <c r="BF60" s="133"/>
      <c r="BG60" s="133"/>
      <c r="BH60" s="133"/>
      <c r="BI60" s="134"/>
      <c r="BJ60" s="133"/>
      <c r="BK60" s="133"/>
      <c r="BL60" s="133"/>
      <c r="BM60" s="134"/>
      <c r="BN60" s="133"/>
      <c r="BO60" s="133"/>
      <c r="BP60" s="133"/>
      <c r="BQ60" s="133"/>
      <c r="BR60" s="133"/>
      <c r="BS60" s="133"/>
      <c r="BT60" s="133"/>
      <c r="BU60" s="133"/>
      <c r="BV60" s="133"/>
      <c r="BW60" s="133"/>
      <c r="BX60" s="133"/>
      <c r="BY60" s="133"/>
      <c r="BZ60" s="133"/>
      <c r="CA60" s="134"/>
      <c r="CB60" s="134"/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/>
      <c r="CN60" s="134"/>
      <c r="CO60" s="134"/>
      <c r="CP60" s="134"/>
      <c r="CQ60" s="134"/>
      <c r="CR60" s="134"/>
      <c r="CS60" s="134"/>
      <c r="CT60" s="134"/>
      <c r="CU60" s="134"/>
      <c r="CV60" s="134"/>
      <c r="CW60" s="134"/>
      <c r="CX60" s="134"/>
      <c r="CY60" s="134"/>
      <c r="CZ60" s="134"/>
    </row>
    <row r="61" spans="1:104" s="136" customFormat="1" ht="15.95" customHeight="1" x14ac:dyDescent="0.2">
      <c r="A61" s="111">
        <v>11371961050</v>
      </c>
      <c r="B61" s="115" t="s">
        <v>822</v>
      </c>
      <c r="C61" s="113">
        <v>178</v>
      </c>
      <c r="D61" s="114" t="s">
        <v>93</v>
      </c>
      <c r="E61" s="122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3"/>
      <c r="T61" s="134"/>
      <c r="U61" s="133"/>
      <c r="V61" s="133"/>
      <c r="W61" s="133"/>
      <c r="X61" s="133"/>
      <c r="Y61" s="133"/>
      <c r="Z61" s="133"/>
      <c r="AA61" s="133"/>
      <c r="AB61" s="133"/>
      <c r="AC61" s="133"/>
      <c r="AD61" s="133"/>
      <c r="AE61" s="133"/>
      <c r="AF61" s="133"/>
      <c r="AG61" s="133"/>
      <c r="AH61" s="133"/>
      <c r="AI61" s="134"/>
      <c r="AJ61" s="135"/>
      <c r="AK61" s="135"/>
      <c r="AL61" s="135"/>
      <c r="AM61" s="135"/>
      <c r="AN61" s="135"/>
      <c r="AO61" s="135"/>
      <c r="AP61" s="135"/>
      <c r="AQ61" s="135"/>
      <c r="AR61" s="135"/>
      <c r="AS61" s="135"/>
      <c r="AT61" s="135"/>
      <c r="AU61" s="135"/>
      <c r="AV61" s="133"/>
      <c r="AW61" s="133"/>
      <c r="AX61" s="133"/>
      <c r="AY61" s="133"/>
      <c r="AZ61" s="133"/>
      <c r="BA61" s="133"/>
      <c r="BB61" s="133"/>
      <c r="BC61" s="133"/>
      <c r="BD61" s="133"/>
      <c r="BE61" s="133"/>
      <c r="BF61" s="133"/>
      <c r="BG61" s="133"/>
      <c r="BH61" s="133"/>
      <c r="BI61" s="134"/>
      <c r="BJ61" s="133"/>
      <c r="BK61" s="133"/>
      <c r="BL61" s="133"/>
      <c r="BM61" s="134"/>
      <c r="BN61" s="133"/>
      <c r="BO61" s="133"/>
      <c r="BP61" s="133"/>
      <c r="BQ61" s="133"/>
      <c r="BR61" s="133"/>
      <c r="BS61" s="133"/>
      <c r="BT61" s="133"/>
      <c r="BU61" s="133"/>
      <c r="BV61" s="133"/>
      <c r="BW61" s="133"/>
      <c r="BX61" s="133"/>
      <c r="BY61" s="133"/>
      <c r="BZ61" s="133"/>
      <c r="CA61" s="134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34"/>
      <c r="CR61" s="134"/>
      <c r="CS61" s="134"/>
      <c r="CT61" s="134"/>
      <c r="CU61" s="134"/>
      <c r="CV61" s="134"/>
      <c r="CW61" s="134"/>
      <c r="CX61" s="134"/>
      <c r="CY61" s="134"/>
      <c r="CZ61" s="134"/>
    </row>
    <row r="62" spans="1:104" s="136" customFormat="1" ht="15.95" customHeight="1" x14ac:dyDescent="0.2">
      <c r="A62" s="111" t="s">
        <v>823</v>
      </c>
      <c r="B62" s="115" t="s">
        <v>824</v>
      </c>
      <c r="C62" s="113">
        <v>470</v>
      </c>
      <c r="D62" s="114" t="s">
        <v>79</v>
      </c>
      <c r="E62" s="122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4"/>
      <c r="U62" s="133"/>
      <c r="V62" s="133"/>
      <c r="W62" s="133"/>
      <c r="X62" s="133"/>
      <c r="Y62" s="133"/>
      <c r="Z62" s="133"/>
      <c r="AA62" s="133"/>
      <c r="AB62" s="133"/>
      <c r="AC62" s="133"/>
      <c r="AD62" s="133"/>
      <c r="AE62" s="133"/>
      <c r="AF62" s="133"/>
      <c r="AG62" s="133"/>
      <c r="AH62" s="133"/>
      <c r="AI62" s="134"/>
      <c r="AJ62" s="135"/>
      <c r="AK62" s="135"/>
      <c r="AL62" s="135"/>
      <c r="AM62" s="135"/>
      <c r="AN62" s="135"/>
      <c r="AO62" s="135"/>
      <c r="AP62" s="135"/>
      <c r="AQ62" s="135"/>
      <c r="AR62" s="135"/>
      <c r="AS62" s="135"/>
      <c r="AT62" s="135"/>
      <c r="AU62" s="135"/>
      <c r="AV62" s="133"/>
      <c r="AW62" s="133"/>
      <c r="AX62" s="133"/>
      <c r="AY62" s="133"/>
      <c r="AZ62" s="133"/>
      <c r="BA62" s="133"/>
      <c r="BB62" s="133"/>
      <c r="BC62" s="133"/>
      <c r="BD62" s="133"/>
      <c r="BE62" s="133"/>
      <c r="BF62" s="133"/>
      <c r="BG62" s="133"/>
      <c r="BH62" s="133"/>
      <c r="BI62" s="134"/>
      <c r="BJ62" s="133"/>
      <c r="BK62" s="133"/>
      <c r="BL62" s="133"/>
      <c r="BM62" s="134"/>
      <c r="BN62" s="133"/>
      <c r="BO62" s="133"/>
      <c r="BP62" s="133"/>
      <c r="BQ62" s="133"/>
      <c r="BR62" s="133"/>
      <c r="BS62" s="133"/>
      <c r="BT62" s="133"/>
      <c r="BU62" s="133"/>
      <c r="BV62" s="133"/>
      <c r="BW62" s="133"/>
      <c r="BX62" s="133"/>
      <c r="BY62" s="133"/>
      <c r="BZ62" s="133"/>
      <c r="CA62" s="134"/>
      <c r="CB62" s="134"/>
      <c r="CC62" s="134"/>
      <c r="CD62" s="134"/>
      <c r="CE62" s="134"/>
      <c r="CF62" s="134"/>
      <c r="CG62" s="134"/>
      <c r="CH62" s="134"/>
      <c r="CI62" s="134"/>
      <c r="CJ62" s="134"/>
      <c r="CK62" s="134"/>
      <c r="CL62" s="134"/>
      <c r="CM62" s="134"/>
      <c r="CN62" s="134"/>
      <c r="CO62" s="134"/>
      <c r="CP62" s="134"/>
      <c r="CQ62" s="134"/>
      <c r="CR62" s="134"/>
      <c r="CS62" s="134"/>
      <c r="CT62" s="134"/>
      <c r="CU62" s="134"/>
      <c r="CV62" s="134"/>
      <c r="CW62" s="134"/>
      <c r="CX62" s="134"/>
      <c r="CY62" s="134"/>
      <c r="CZ62" s="134"/>
    </row>
    <row r="63" spans="1:104" s="136" customFormat="1" ht="15.95" customHeight="1" x14ac:dyDescent="0.2">
      <c r="A63" s="111">
        <v>11040471001</v>
      </c>
      <c r="B63" s="115" t="s">
        <v>825</v>
      </c>
      <c r="C63" s="113">
        <v>14</v>
      </c>
      <c r="D63" s="114" t="s">
        <v>151</v>
      </c>
      <c r="E63" s="122"/>
      <c r="F63" s="133" t="e">
        <v>#N/A</v>
      </c>
      <c r="G63" s="133" t="e">
        <v>#N/A</v>
      </c>
      <c r="H63" s="133" t="e">
        <v>#N/A</v>
      </c>
      <c r="I63" s="133" t="e">
        <v>#N/A</v>
      </c>
      <c r="J63" s="133" t="e">
        <v>#N/A</v>
      </c>
      <c r="K63" s="133" t="e">
        <v>#N/A</v>
      </c>
      <c r="L63" s="133" t="e">
        <v>#N/A</v>
      </c>
      <c r="M63" s="133" t="e">
        <v>#N/A</v>
      </c>
      <c r="N63" s="133" t="e">
        <v>#N/A</v>
      </c>
      <c r="O63" s="133" t="e">
        <v>#N/A</v>
      </c>
      <c r="P63" s="133" t="e">
        <v>#N/A</v>
      </c>
      <c r="Q63" s="133" t="e">
        <v>#N/A</v>
      </c>
      <c r="R63" s="133" t="e">
        <v>#N/A</v>
      </c>
      <c r="S63" s="133" t="e">
        <v>#N/A</v>
      </c>
      <c r="T63" s="134"/>
      <c r="U63" s="133" t="e">
        <v>#N/A</v>
      </c>
      <c r="V63" s="133" t="e">
        <v>#N/A</v>
      </c>
      <c r="W63" s="133" t="e">
        <v>#N/A</v>
      </c>
      <c r="X63" s="133" t="e">
        <v>#N/A</v>
      </c>
      <c r="Y63" s="133" t="e">
        <v>#N/A</v>
      </c>
      <c r="Z63" s="133" t="e">
        <v>#N/A</v>
      </c>
      <c r="AA63" s="133" t="e">
        <v>#N/A</v>
      </c>
      <c r="AB63" s="133" t="e">
        <v>#N/A</v>
      </c>
      <c r="AC63" s="133" t="e">
        <v>#N/A</v>
      </c>
      <c r="AD63" s="133" t="e">
        <v>#N/A</v>
      </c>
      <c r="AE63" s="133" t="e">
        <v>#N/A</v>
      </c>
      <c r="AF63" s="133" t="e">
        <v>#N/A</v>
      </c>
      <c r="AG63" s="133" t="e">
        <v>#N/A</v>
      </c>
      <c r="AH63" s="133" t="e">
        <v>#N/A</v>
      </c>
      <c r="AI63" s="134"/>
      <c r="AJ63" s="135" t="e">
        <v>#N/A</v>
      </c>
      <c r="AK63" s="135" t="e">
        <v>#N/A</v>
      </c>
      <c r="AL63" s="135" t="e">
        <v>#N/A</v>
      </c>
      <c r="AM63" s="135" t="e">
        <v>#N/A</v>
      </c>
      <c r="AN63" s="135" t="e">
        <v>#N/A</v>
      </c>
      <c r="AO63" s="135" t="e">
        <v>#N/A</v>
      </c>
      <c r="AP63" s="135" t="e">
        <v>#N/A</v>
      </c>
      <c r="AQ63" s="135" t="e">
        <v>#N/A</v>
      </c>
      <c r="AR63" s="135" t="e">
        <v>#N/A</v>
      </c>
      <c r="AS63" s="135" t="e">
        <v>#N/A</v>
      </c>
      <c r="AT63" s="135" t="e">
        <v>#N/A</v>
      </c>
      <c r="AU63" s="135" t="e">
        <v>#N/A</v>
      </c>
      <c r="AV63" s="133" t="e">
        <v>#N/A</v>
      </c>
      <c r="AW63" s="133" t="e">
        <v>#N/A</v>
      </c>
      <c r="AX63" s="133" t="e">
        <v>#N/A</v>
      </c>
      <c r="AY63" s="133" t="e">
        <v>#N/A</v>
      </c>
      <c r="AZ63" s="133" t="e">
        <v>#N/A</v>
      </c>
      <c r="BA63" s="133" t="e">
        <v>#N/A</v>
      </c>
      <c r="BB63" s="133" t="e">
        <v>#N/A</v>
      </c>
      <c r="BC63" s="133" t="e">
        <v>#N/A</v>
      </c>
      <c r="BD63" s="133" t="e">
        <v>#N/A</v>
      </c>
      <c r="BE63" s="133" t="e">
        <v>#N/A</v>
      </c>
      <c r="BF63" s="133" t="e">
        <v>#N/A</v>
      </c>
      <c r="BG63" s="133" t="e">
        <v>#N/A</v>
      </c>
      <c r="BH63" s="133" t="e">
        <v>#N/A</v>
      </c>
      <c r="BI63" s="134"/>
      <c r="BJ63" s="133" t="e">
        <v>#N/A</v>
      </c>
      <c r="BK63" s="133"/>
      <c r="BL63" s="133"/>
      <c r="BM63" s="134"/>
      <c r="BN63" s="133" t="e">
        <v>#N/A</v>
      </c>
      <c r="BO63" s="133" t="e">
        <v>#N/A</v>
      </c>
      <c r="BP63" s="133" t="e">
        <v>#N/A</v>
      </c>
      <c r="BQ63" s="133" t="e">
        <v>#N/A</v>
      </c>
      <c r="BR63" s="133" t="e">
        <v>#N/A</v>
      </c>
      <c r="BS63" s="133" t="e">
        <v>#N/A</v>
      </c>
      <c r="BT63" s="133"/>
      <c r="BU63" s="133" t="e">
        <v>#N/A</v>
      </c>
      <c r="BV63" s="133" t="e">
        <v>#N/A</v>
      </c>
      <c r="BW63" s="133" t="e">
        <v>#N/A</v>
      </c>
      <c r="BX63" s="133" t="e">
        <v>#N/A</v>
      </c>
      <c r="BY63" s="133" t="e">
        <v>#N/A</v>
      </c>
      <c r="BZ63" s="133" t="e">
        <v>#N/A</v>
      </c>
      <c r="CA63" s="134"/>
      <c r="CB63" s="134"/>
      <c r="CC63" s="134"/>
      <c r="CD63" s="134"/>
      <c r="CE63" s="134"/>
      <c r="CF63" s="134"/>
      <c r="CG63" s="134"/>
      <c r="CH63" s="134"/>
      <c r="CI63" s="134"/>
      <c r="CJ63" s="134"/>
      <c r="CK63" s="134"/>
      <c r="CL63" s="134"/>
      <c r="CM63" s="134"/>
      <c r="CN63" s="134"/>
      <c r="CO63" s="134"/>
      <c r="CP63" s="134"/>
      <c r="CQ63" s="134"/>
      <c r="CR63" s="134"/>
      <c r="CS63" s="134"/>
      <c r="CT63" s="134"/>
      <c r="CU63" s="134"/>
      <c r="CV63" s="134"/>
      <c r="CW63" s="134"/>
      <c r="CX63" s="134"/>
      <c r="CY63" s="134"/>
      <c r="CZ63" s="134"/>
    </row>
    <row r="64" spans="1:104" s="136" customFormat="1" ht="15.95" customHeight="1" x14ac:dyDescent="0.2">
      <c r="A64" s="111">
        <v>13208941001</v>
      </c>
      <c r="B64" s="115" t="s">
        <v>826</v>
      </c>
      <c r="C64" s="113">
        <v>517</v>
      </c>
      <c r="D64" s="114" t="s">
        <v>93</v>
      </c>
      <c r="E64" s="122"/>
      <c r="F64" s="133">
        <v>0</v>
      </c>
      <c r="G64" s="133">
        <v>0</v>
      </c>
      <c r="H64" s="133">
        <v>0</v>
      </c>
      <c r="I64" s="133">
        <v>0</v>
      </c>
      <c r="J64" s="133">
        <v>0</v>
      </c>
      <c r="K64" s="133">
        <v>0</v>
      </c>
      <c r="L64" s="133">
        <v>0</v>
      </c>
      <c r="M64" s="133">
        <v>0</v>
      </c>
      <c r="N64" s="133">
        <v>0</v>
      </c>
      <c r="O64" s="133">
        <v>0</v>
      </c>
      <c r="P64" s="133">
        <v>0</v>
      </c>
      <c r="Q64" s="133">
        <v>0</v>
      </c>
      <c r="R64" s="133">
        <v>0</v>
      </c>
      <c r="S64" s="133">
        <v>0</v>
      </c>
      <c r="T64" s="134"/>
      <c r="U64" s="133">
        <v>0</v>
      </c>
      <c r="V64" s="133">
        <v>0</v>
      </c>
      <c r="W64" s="133">
        <v>0</v>
      </c>
      <c r="X64" s="133">
        <v>0</v>
      </c>
      <c r="Y64" s="133">
        <v>0</v>
      </c>
      <c r="Z64" s="133">
        <v>0</v>
      </c>
      <c r="AA64" s="133">
        <v>0</v>
      </c>
      <c r="AB64" s="133">
        <v>0</v>
      </c>
      <c r="AC64" s="133">
        <v>0</v>
      </c>
      <c r="AD64" s="133">
        <v>0</v>
      </c>
      <c r="AE64" s="133">
        <v>0</v>
      </c>
      <c r="AF64" s="133">
        <v>0</v>
      </c>
      <c r="AG64" s="133">
        <v>0</v>
      </c>
      <c r="AH64" s="133">
        <v>0</v>
      </c>
      <c r="AI64" s="134"/>
      <c r="AJ64" s="135">
        <v>0</v>
      </c>
      <c r="AK64" s="135">
        <v>0</v>
      </c>
      <c r="AL64" s="135">
        <v>0</v>
      </c>
      <c r="AM64" s="135">
        <v>0</v>
      </c>
      <c r="AN64" s="135">
        <v>0</v>
      </c>
      <c r="AO64" s="135">
        <v>0</v>
      </c>
      <c r="AP64" s="135">
        <v>0</v>
      </c>
      <c r="AQ64" s="135">
        <v>0</v>
      </c>
      <c r="AR64" s="135">
        <v>0</v>
      </c>
      <c r="AS64" s="135">
        <v>0</v>
      </c>
      <c r="AT64" s="135">
        <v>0</v>
      </c>
      <c r="AU64" s="135">
        <v>0</v>
      </c>
      <c r="AV64" s="133">
        <v>0</v>
      </c>
      <c r="AW64" s="133">
        <v>0</v>
      </c>
      <c r="AX64" s="133">
        <v>0</v>
      </c>
      <c r="AY64" s="133">
        <v>0</v>
      </c>
      <c r="AZ64" s="133">
        <v>0</v>
      </c>
      <c r="BA64" s="133">
        <v>0</v>
      </c>
      <c r="BB64" s="133">
        <v>0</v>
      </c>
      <c r="BC64" s="133">
        <v>0</v>
      </c>
      <c r="BD64" s="133">
        <v>0</v>
      </c>
      <c r="BE64" s="133">
        <v>0</v>
      </c>
      <c r="BF64" s="133">
        <v>0</v>
      </c>
      <c r="BG64" s="133">
        <v>0</v>
      </c>
      <c r="BH64" s="133">
        <v>0</v>
      </c>
      <c r="BI64" s="134"/>
      <c r="BJ64" s="133">
        <v>0</v>
      </c>
      <c r="BK64" s="133"/>
      <c r="BL64" s="133"/>
      <c r="BM64" s="134"/>
      <c r="BN64" s="133">
        <v>0</v>
      </c>
      <c r="BO64" s="133">
        <v>0</v>
      </c>
      <c r="BP64" s="133">
        <v>0</v>
      </c>
      <c r="BQ64" s="133">
        <v>0</v>
      </c>
      <c r="BR64" s="133">
        <v>0</v>
      </c>
      <c r="BS64" s="133">
        <v>0</v>
      </c>
      <c r="BT64" s="133"/>
      <c r="BU64" s="133">
        <v>0</v>
      </c>
      <c r="BV64" s="133">
        <v>0</v>
      </c>
      <c r="BW64" s="133">
        <v>0</v>
      </c>
      <c r="BX64" s="133">
        <v>0</v>
      </c>
      <c r="BY64" s="133">
        <v>0</v>
      </c>
      <c r="BZ64" s="133">
        <v>0</v>
      </c>
      <c r="CA64" s="134"/>
      <c r="CB64" s="134"/>
      <c r="CC64" s="134"/>
      <c r="CD64" s="134"/>
      <c r="CE64" s="134"/>
      <c r="CF64" s="134"/>
      <c r="CG64" s="134"/>
      <c r="CH64" s="134"/>
      <c r="CI64" s="134"/>
      <c r="CJ64" s="134"/>
      <c r="CK64" s="134"/>
      <c r="CL64" s="134"/>
      <c r="CM64" s="134"/>
      <c r="CN64" s="134"/>
      <c r="CO64" s="134"/>
      <c r="CP64" s="134"/>
      <c r="CQ64" s="134"/>
      <c r="CR64" s="134"/>
      <c r="CS64" s="134"/>
      <c r="CT64" s="134"/>
      <c r="CU64" s="134"/>
      <c r="CV64" s="134"/>
      <c r="CW64" s="134"/>
      <c r="CX64" s="134"/>
      <c r="CY64" s="134"/>
      <c r="CZ64" s="134"/>
    </row>
    <row r="65" spans="1:104" s="136" customFormat="1" ht="15.95" customHeight="1" x14ac:dyDescent="0.2">
      <c r="A65" s="111">
        <v>13802501001</v>
      </c>
      <c r="B65" s="115" t="s">
        <v>841</v>
      </c>
      <c r="C65" s="113">
        <v>4</v>
      </c>
      <c r="D65" s="114" t="s">
        <v>151</v>
      </c>
      <c r="E65" s="122"/>
      <c r="F65" s="133" t="e">
        <v>#REF!</v>
      </c>
      <c r="G65" s="133" t="e">
        <v>#REF!</v>
      </c>
      <c r="H65" s="133" t="e">
        <v>#REF!</v>
      </c>
      <c r="I65" s="133" t="e">
        <v>#REF!</v>
      </c>
      <c r="J65" s="133" t="e">
        <v>#REF!</v>
      </c>
      <c r="K65" s="133" t="e">
        <v>#REF!</v>
      </c>
      <c r="L65" s="133" t="e">
        <v>#REF!</v>
      </c>
      <c r="M65" s="133" t="e">
        <v>#REF!</v>
      </c>
      <c r="N65" s="133" t="e">
        <v>#REF!</v>
      </c>
      <c r="O65" s="133" t="e">
        <v>#REF!</v>
      </c>
      <c r="P65" s="133" t="e">
        <v>#REF!</v>
      </c>
      <c r="Q65" s="133" t="e">
        <v>#REF!</v>
      </c>
      <c r="R65" s="133" t="e">
        <v>#REF!</v>
      </c>
      <c r="S65" s="133" t="e">
        <v>#REF!</v>
      </c>
      <c r="T65" s="134"/>
      <c r="U65" s="133" t="e">
        <v>#REF!</v>
      </c>
      <c r="V65" s="133" t="e">
        <v>#REF!</v>
      </c>
      <c r="W65" s="133" t="e">
        <v>#REF!</v>
      </c>
      <c r="X65" s="133" t="e">
        <v>#REF!</v>
      </c>
      <c r="Y65" s="133" t="e">
        <v>#REF!</v>
      </c>
      <c r="Z65" s="133" t="e">
        <v>#REF!</v>
      </c>
      <c r="AA65" s="133" t="e">
        <v>#REF!</v>
      </c>
      <c r="AB65" s="133" t="e">
        <v>#REF!</v>
      </c>
      <c r="AC65" s="133" t="e">
        <v>#REF!</v>
      </c>
      <c r="AD65" s="133" t="e">
        <v>#REF!</v>
      </c>
      <c r="AE65" s="133" t="e">
        <v>#REF!</v>
      </c>
      <c r="AF65" s="133" t="e">
        <v>#REF!</v>
      </c>
      <c r="AG65" s="133" t="e">
        <v>#REF!</v>
      </c>
      <c r="AH65" s="133" t="e">
        <v>#REF!</v>
      </c>
      <c r="AI65" s="134"/>
      <c r="AJ65" s="135" t="e">
        <v>#REF!</v>
      </c>
      <c r="AK65" s="135" t="e">
        <v>#REF!</v>
      </c>
      <c r="AL65" s="135" t="e">
        <v>#REF!</v>
      </c>
      <c r="AM65" s="135" t="e">
        <v>#REF!</v>
      </c>
      <c r="AN65" s="135" t="e">
        <v>#REF!</v>
      </c>
      <c r="AO65" s="135" t="e">
        <v>#REF!</v>
      </c>
      <c r="AP65" s="135" t="e">
        <v>#REF!</v>
      </c>
      <c r="AQ65" s="135" t="e">
        <v>#REF!</v>
      </c>
      <c r="AR65" s="135" t="e">
        <v>#REF!</v>
      </c>
      <c r="AS65" s="135" t="e">
        <v>#REF!</v>
      </c>
      <c r="AT65" s="135" t="e">
        <v>#REF!</v>
      </c>
      <c r="AU65" s="135" t="e">
        <v>#REF!</v>
      </c>
      <c r="AV65" s="133" t="e">
        <v>#REF!</v>
      </c>
      <c r="AW65" s="133" t="e">
        <v>#REF!</v>
      </c>
      <c r="AX65" s="133" t="e">
        <v>#REF!</v>
      </c>
      <c r="AY65" s="133" t="e">
        <v>#REF!</v>
      </c>
      <c r="AZ65" s="133" t="e">
        <v>#REF!</v>
      </c>
      <c r="BA65" s="133" t="e">
        <v>#REF!</v>
      </c>
      <c r="BB65" s="133" t="e">
        <v>#REF!</v>
      </c>
      <c r="BC65" s="133" t="e">
        <v>#REF!</v>
      </c>
      <c r="BD65" s="133" t="e">
        <v>#REF!</v>
      </c>
      <c r="BE65" s="133" t="e">
        <v>#REF!</v>
      </c>
      <c r="BF65" s="133" t="e">
        <v>#REF!</v>
      </c>
      <c r="BG65" s="133" t="e">
        <v>#REF!</v>
      </c>
      <c r="BH65" s="133" t="e">
        <v>#REF!</v>
      </c>
      <c r="BI65" s="134"/>
      <c r="BJ65" s="133" t="e">
        <v>#REF!</v>
      </c>
      <c r="BK65" s="133"/>
      <c r="BL65" s="133"/>
      <c r="BM65" s="134"/>
      <c r="BN65" s="133" t="e">
        <v>#REF!</v>
      </c>
      <c r="BO65" s="133" t="e">
        <v>#REF!</v>
      </c>
      <c r="BP65" s="133" t="e">
        <v>#REF!</v>
      </c>
      <c r="BQ65" s="133" t="e">
        <v>#REF!</v>
      </c>
      <c r="BR65" s="133" t="e">
        <v>#REF!</v>
      </c>
      <c r="BS65" s="133" t="e">
        <v>#REF!</v>
      </c>
      <c r="BT65" s="133"/>
      <c r="BU65" s="133" t="e">
        <v>#REF!</v>
      </c>
      <c r="BV65" s="133" t="e">
        <v>#REF!</v>
      </c>
      <c r="BW65" s="133" t="e">
        <v>#REF!</v>
      </c>
      <c r="BX65" s="133" t="e">
        <v>#REF!</v>
      </c>
      <c r="BY65" s="133" t="e">
        <v>#REF!</v>
      </c>
      <c r="BZ65" s="133" t="e">
        <v>#REF!</v>
      </c>
      <c r="CA65" s="134"/>
      <c r="CB65" s="134"/>
      <c r="CC65" s="134"/>
      <c r="CD65" s="134"/>
      <c r="CE65" s="134"/>
      <c r="CF65" s="134"/>
      <c r="CG65" s="134"/>
      <c r="CH65" s="134"/>
      <c r="CI65" s="134"/>
      <c r="CJ65" s="134"/>
      <c r="CK65" s="134"/>
      <c r="CL65" s="134"/>
      <c r="CM65" s="134"/>
      <c r="CN65" s="134"/>
      <c r="CO65" s="134"/>
      <c r="CP65" s="134"/>
      <c r="CQ65" s="134"/>
      <c r="CR65" s="134"/>
      <c r="CS65" s="134"/>
      <c r="CT65" s="134"/>
      <c r="CU65" s="134"/>
      <c r="CV65" s="134"/>
      <c r="CW65" s="134"/>
      <c r="CX65" s="134"/>
      <c r="CY65" s="134"/>
      <c r="CZ65" s="134"/>
    </row>
    <row r="66" spans="1:104" s="136" customFormat="1" ht="15.95" customHeight="1" x14ac:dyDescent="0.2">
      <c r="A66" s="111">
        <v>12005461001</v>
      </c>
      <c r="B66" s="115" t="s">
        <v>828</v>
      </c>
      <c r="C66" s="113">
        <v>120</v>
      </c>
      <c r="D66" s="114" t="s">
        <v>151</v>
      </c>
      <c r="E66" s="122"/>
      <c r="F66" s="133" t="e">
        <v>#REF!</v>
      </c>
      <c r="G66" s="133" t="e">
        <v>#REF!</v>
      </c>
      <c r="H66" s="133" t="e">
        <v>#REF!</v>
      </c>
      <c r="I66" s="133" t="e">
        <v>#REF!</v>
      </c>
      <c r="J66" s="133" t="e">
        <v>#REF!</v>
      </c>
      <c r="K66" s="133" t="e">
        <v>#REF!</v>
      </c>
      <c r="L66" s="133" t="e">
        <v>#REF!</v>
      </c>
      <c r="M66" s="133" t="e">
        <v>#REF!</v>
      </c>
      <c r="N66" s="133" t="e">
        <v>#REF!</v>
      </c>
      <c r="O66" s="133" t="e">
        <v>#REF!</v>
      </c>
      <c r="P66" s="133" t="e">
        <v>#REF!</v>
      </c>
      <c r="Q66" s="133" t="e">
        <v>#REF!</v>
      </c>
      <c r="R66" s="133" t="e">
        <v>#REF!</v>
      </c>
      <c r="S66" s="133" t="e">
        <v>#REF!</v>
      </c>
      <c r="T66" s="134"/>
      <c r="U66" s="133" t="e">
        <v>#REF!</v>
      </c>
      <c r="V66" s="133" t="e">
        <v>#REF!</v>
      </c>
      <c r="W66" s="133" t="e">
        <v>#REF!</v>
      </c>
      <c r="X66" s="133" t="e">
        <v>#REF!</v>
      </c>
      <c r="Y66" s="133" t="e">
        <v>#REF!</v>
      </c>
      <c r="Z66" s="133" t="e">
        <v>#REF!</v>
      </c>
      <c r="AA66" s="133" t="e">
        <v>#REF!</v>
      </c>
      <c r="AB66" s="133" t="e">
        <v>#REF!</v>
      </c>
      <c r="AC66" s="133" t="e">
        <v>#REF!</v>
      </c>
      <c r="AD66" s="133" t="e">
        <v>#REF!</v>
      </c>
      <c r="AE66" s="133" t="e">
        <v>#REF!</v>
      </c>
      <c r="AF66" s="133" t="e">
        <v>#REF!</v>
      </c>
      <c r="AG66" s="133" t="e">
        <v>#REF!</v>
      </c>
      <c r="AH66" s="133" t="e">
        <v>#REF!</v>
      </c>
      <c r="AI66" s="134"/>
      <c r="AJ66" s="135" t="e">
        <v>#REF!</v>
      </c>
      <c r="AK66" s="135" t="e">
        <v>#REF!</v>
      </c>
      <c r="AL66" s="135" t="e">
        <v>#REF!</v>
      </c>
      <c r="AM66" s="135" t="e">
        <v>#REF!</v>
      </c>
      <c r="AN66" s="135" t="e">
        <v>#REF!</v>
      </c>
      <c r="AO66" s="135" t="e">
        <v>#REF!</v>
      </c>
      <c r="AP66" s="135" t="e">
        <v>#REF!</v>
      </c>
      <c r="AQ66" s="135" t="e">
        <v>#REF!</v>
      </c>
      <c r="AR66" s="135" t="e">
        <v>#REF!</v>
      </c>
      <c r="AS66" s="135" t="e">
        <v>#REF!</v>
      </c>
      <c r="AT66" s="135" t="e">
        <v>#REF!</v>
      </c>
      <c r="AU66" s="135" t="e">
        <v>#REF!</v>
      </c>
      <c r="AV66" s="133" t="e">
        <v>#REF!</v>
      </c>
      <c r="AW66" s="133" t="e">
        <v>#REF!</v>
      </c>
      <c r="AX66" s="133" t="e">
        <v>#REF!</v>
      </c>
      <c r="AY66" s="133" t="e">
        <v>#REF!</v>
      </c>
      <c r="AZ66" s="133" t="e">
        <v>#REF!</v>
      </c>
      <c r="BA66" s="133" t="e">
        <v>#REF!</v>
      </c>
      <c r="BB66" s="133" t="e">
        <v>#REF!</v>
      </c>
      <c r="BC66" s="133" t="e">
        <v>#REF!</v>
      </c>
      <c r="BD66" s="133" t="e">
        <v>#REF!</v>
      </c>
      <c r="BE66" s="133" t="e">
        <v>#REF!</v>
      </c>
      <c r="BF66" s="133" t="e">
        <v>#REF!</v>
      </c>
      <c r="BG66" s="133" t="e">
        <v>#REF!</v>
      </c>
      <c r="BH66" s="133" t="e">
        <v>#REF!</v>
      </c>
      <c r="BI66" s="134"/>
      <c r="BJ66" s="133" t="e">
        <v>#REF!</v>
      </c>
      <c r="BK66" s="133"/>
      <c r="BL66" s="133"/>
      <c r="BM66" s="134"/>
      <c r="BN66" s="133" t="e">
        <v>#REF!</v>
      </c>
      <c r="BO66" s="133" t="e">
        <v>#REF!</v>
      </c>
      <c r="BP66" s="133" t="e">
        <v>#REF!</v>
      </c>
      <c r="BQ66" s="133" t="e">
        <v>#REF!</v>
      </c>
      <c r="BR66" s="133" t="e">
        <v>#REF!</v>
      </c>
      <c r="BS66" s="133" t="e">
        <v>#REF!</v>
      </c>
      <c r="BT66" s="133"/>
      <c r="BU66" s="133" t="e">
        <v>#REF!</v>
      </c>
      <c r="BV66" s="133" t="e">
        <v>#REF!</v>
      </c>
      <c r="BW66" s="133" t="e">
        <v>#REF!</v>
      </c>
      <c r="BX66" s="133" t="e">
        <v>#REF!</v>
      </c>
      <c r="BY66" s="133" t="e">
        <v>#REF!</v>
      </c>
      <c r="BZ66" s="133" t="e">
        <v>#REF!</v>
      </c>
      <c r="CA66" s="134"/>
      <c r="CB66" s="134"/>
      <c r="CC66" s="134"/>
      <c r="CD66" s="134"/>
      <c r="CE66" s="134"/>
      <c r="CF66" s="134"/>
      <c r="CG66" s="134"/>
      <c r="CH66" s="134"/>
      <c r="CI66" s="134"/>
      <c r="CJ66" s="134"/>
      <c r="CK66" s="134"/>
      <c r="CL66" s="134"/>
      <c r="CM66" s="134"/>
      <c r="CN66" s="134"/>
      <c r="CO66" s="134"/>
      <c r="CP66" s="134"/>
      <c r="CQ66" s="134"/>
      <c r="CR66" s="134"/>
      <c r="CS66" s="134"/>
      <c r="CT66" s="134"/>
      <c r="CU66" s="134"/>
      <c r="CV66" s="134"/>
      <c r="CW66" s="134"/>
      <c r="CX66" s="134"/>
      <c r="CY66" s="134"/>
      <c r="CZ66" s="134"/>
    </row>
    <row r="67" spans="1:104" s="136" customFormat="1" ht="15.95" customHeight="1" x14ac:dyDescent="0.2">
      <c r="A67" s="111">
        <v>12081221001</v>
      </c>
      <c r="B67" s="115" t="s">
        <v>829</v>
      </c>
      <c r="C67" s="113">
        <v>4</v>
      </c>
      <c r="D67" s="114" t="s">
        <v>830</v>
      </c>
      <c r="E67" s="122"/>
      <c r="F67" s="133" t="e">
        <v>#REF!</v>
      </c>
      <c r="G67" s="133" t="e">
        <v>#REF!</v>
      </c>
      <c r="H67" s="133" t="e">
        <v>#REF!</v>
      </c>
      <c r="I67" s="133" t="e">
        <v>#REF!</v>
      </c>
      <c r="J67" s="133" t="e">
        <v>#REF!</v>
      </c>
      <c r="K67" s="133" t="e">
        <v>#REF!</v>
      </c>
      <c r="L67" s="133" t="e">
        <v>#REF!</v>
      </c>
      <c r="M67" s="133" t="e">
        <v>#REF!</v>
      </c>
      <c r="N67" s="133" t="e">
        <v>#REF!</v>
      </c>
      <c r="O67" s="133" t="e">
        <v>#REF!</v>
      </c>
      <c r="P67" s="133" t="e">
        <v>#REF!</v>
      </c>
      <c r="Q67" s="133" t="e">
        <v>#REF!</v>
      </c>
      <c r="R67" s="133" t="e">
        <v>#REF!</v>
      </c>
      <c r="S67" s="133" t="e">
        <v>#REF!</v>
      </c>
      <c r="T67" s="134"/>
      <c r="U67" s="133" t="e">
        <v>#REF!</v>
      </c>
      <c r="V67" s="133" t="e">
        <v>#REF!</v>
      </c>
      <c r="W67" s="133" t="e">
        <v>#REF!</v>
      </c>
      <c r="X67" s="133" t="e">
        <v>#REF!</v>
      </c>
      <c r="Y67" s="133" t="e">
        <v>#REF!</v>
      </c>
      <c r="Z67" s="133" t="e">
        <v>#REF!</v>
      </c>
      <c r="AA67" s="133" t="e">
        <v>#REF!</v>
      </c>
      <c r="AB67" s="133" t="e">
        <v>#REF!</v>
      </c>
      <c r="AC67" s="133" t="e">
        <v>#REF!</v>
      </c>
      <c r="AD67" s="133" t="e">
        <v>#REF!</v>
      </c>
      <c r="AE67" s="133" t="e">
        <v>#REF!</v>
      </c>
      <c r="AF67" s="133" t="e">
        <v>#REF!</v>
      </c>
      <c r="AG67" s="133" t="e">
        <v>#REF!</v>
      </c>
      <c r="AH67" s="133" t="e">
        <v>#REF!</v>
      </c>
      <c r="AI67" s="134"/>
      <c r="AJ67" s="135" t="e">
        <v>#REF!</v>
      </c>
      <c r="AK67" s="135" t="e">
        <v>#REF!</v>
      </c>
      <c r="AL67" s="135" t="e">
        <v>#REF!</v>
      </c>
      <c r="AM67" s="135" t="e">
        <v>#REF!</v>
      </c>
      <c r="AN67" s="135" t="e">
        <v>#REF!</v>
      </c>
      <c r="AO67" s="135" t="e">
        <v>#REF!</v>
      </c>
      <c r="AP67" s="135" t="e">
        <v>#REF!</v>
      </c>
      <c r="AQ67" s="135" t="e">
        <v>#REF!</v>
      </c>
      <c r="AR67" s="135" t="e">
        <v>#REF!</v>
      </c>
      <c r="AS67" s="135" t="e">
        <v>#REF!</v>
      </c>
      <c r="AT67" s="135" t="e">
        <v>#REF!</v>
      </c>
      <c r="AU67" s="135" t="e">
        <v>#REF!</v>
      </c>
      <c r="AV67" s="133" t="e">
        <v>#REF!</v>
      </c>
      <c r="AW67" s="133" t="e">
        <v>#REF!</v>
      </c>
      <c r="AX67" s="133" t="e">
        <v>#REF!</v>
      </c>
      <c r="AY67" s="133" t="e">
        <v>#REF!</v>
      </c>
      <c r="AZ67" s="133" t="e">
        <v>#REF!</v>
      </c>
      <c r="BA67" s="133" t="e">
        <v>#REF!</v>
      </c>
      <c r="BB67" s="133" t="e">
        <v>#REF!</v>
      </c>
      <c r="BC67" s="133" t="e">
        <v>#REF!</v>
      </c>
      <c r="BD67" s="133" t="e">
        <v>#REF!</v>
      </c>
      <c r="BE67" s="133" t="e">
        <v>#REF!</v>
      </c>
      <c r="BF67" s="133" t="e">
        <v>#REF!</v>
      </c>
      <c r="BG67" s="133" t="e">
        <v>#REF!</v>
      </c>
      <c r="BH67" s="133" t="e">
        <v>#REF!</v>
      </c>
      <c r="BI67" s="134"/>
      <c r="BJ67" s="133" t="e">
        <v>#REF!</v>
      </c>
      <c r="BK67" s="133"/>
      <c r="BL67" s="133"/>
      <c r="BM67" s="134"/>
      <c r="BN67" s="133" t="e">
        <v>#REF!</v>
      </c>
      <c r="BO67" s="133" t="e">
        <v>#REF!</v>
      </c>
      <c r="BP67" s="133" t="e">
        <v>#REF!</v>
      </c>
      <c r="BQ67" s="133" t="e">
        <v>#REF!</v>
      </c>
      <c r="BR67" s="133" t="e">
        <v>#REF!</v>
      </c>
      <c r="BS67" s="133" t="e">
        <v>#REF!</v>
      </c>
      <c r="BT67" s="133"/>
      <c r="BU67" s="133" t="e">
        <v>#REF!</v>
      </c>
      <c r="BV67" s="133" t="e">
        <v>#REF!</v>
      </c>
      <c r="BW67" s="133" t="e">
        <v>#REF!</v>
      </c>
      <c r="BX67" s="133" t="e">
        <v>#REF!</v>
      </c>
      <c r="BY67" s="133" t="e">
        <v>#REF!</v>
      </c>
      <c r="BZ67" s="133" t="e">
        <v>#REF!</v>
      </c>
      <c r="CA67" s="134"/>
      <c r="CB67" s="134"/>
      <c r="CC67" s="134"/>
      <c r="CD67" s="134"/>
      <c r="CE67" s="134"/>
      <c r="CF67" s="134"/>
      <c r="CG67" s="134"/>
      <c r="CH67" s="134"/>
      <c r="CI67" s="134"/>
      <c r="CJ67" s="134"/>
      <c r="CK67" s="134"/>
      <c r="CL67" s="134"/>
      <c r="CM67" s="134"/>
      <c r="CN67" s="134"/>
      <c r="CO67" s="134"/>
      <c r="CP67" s="134"/>
      <c r="CQ67" s="134"/>
      <c r="CR67" s="134"/>
      <c r="CS67" s="134"/>
      <c r="CT67" s="134"/>
      <c r="CU67" s="134"/>
      <c r="CV67" s="134"/>
      <c r="CW67" s="134"/>
      <c r="CX67" s="134"/>
      <c r="CY67" s="134"/>
      <c r="CZ67" s="134"/>
    </row>
    <row r="68" spans="1:104" s="136" customFormat="1" ht="15.95" customHeight="1" x14ac:dyDescent="0.2">
      <c r="A68" s="111">
        <v>13454401001</v>
      </c>
      <c r="B68" s="115" t="s">
        <v>842</v>
      </c>
      <c r="C68" s="113">
        <v>4</v>
      </c>
      <c r="D68" s="114" t="s">
        <v>151</v>
      </c>
      <c r="E68" s="122"/>
      <c r="F68" s="133" t="e">
        <v>#REF!</v>
      </c>
      <c r="G68" s="133" t="e">
        <v>#REF!</v>
      </c>
      <c r="H68" s="133" t="e">
        <v>#REF!</v>
      </c>
      <c r="I68" s="133" t="e">
        <v>#REF!</v>
      </c>
      <c r="J68" s="133" t="e">
        <v>#REF!</v>
      </c>
      <c r="K68" s="133" t="e">
        <v>#REF!</v>
      </c>
      <c r="L68" s="133" t="e">
        <v>#REF!</v>
      </c>
      <c r="M68" s="133" t="e">
        <v>#REF!</v>
      </c>
      <c r="N68" s="133" t="e">
        <v>#REF!</v>
      </c>
      <c r="O68" s="133" t="e">
        <v>#REF!</v>
      </c>
      <c r="P68" s="133" t="e">
        <v>#REF!</v>
      </c>
      <c r="Q68" s="133" t="e">
        <v>#REF!</v>
      </c>
      <c r="R68" s="133" t="e">
        <v>#REF!</v>
      </c>
      <c r="S68" s="133" t="e">
        <v>#REF!</v>
      </c>
      <c r="T68" s="134"/>
      <c r="U68" s="133" t="e">
        <v>#REF!</v>
      </c>
      <c r="V68" s="133" t="e">
        <v>#REF!</v>
      </c>
      <c r="W68" s="133" t="e">
        <v>#REF!</v>
      </c>
      <c r="X68" s="133" t="e">
        <v>#REF!</v>
      </c>
      <c r="Y68" s="133" t="e">
        <v>#REF!</v>
      </c>
      <c r="Z68" s="133" t="e">
        <v>#REF!</v>
      </c>
      <c r="AA68" s="133" t="e">
        <v>#REF!</v>
      </c>
      <c r="AB68" s="133" t="e">
        <v>#REF!</v>
      </c>
      <c r="AC68" s="133" t="e">
        <v>#REF!</v>
      </c>
      <c r="AD68" s="133" t="e">
        <v>#REF!</v>
      </c>
      <c r="AE68" s="133" t="e">
        <v>#REF!</v>
      </c>
      <c r="AF68" s="133" t="e">
        <v>#REF!</v>
      </c>
      <c r="AG68" s="133" t="e">
        <v>#REF!</v>
      </c>
      <c r="AH68" s="133" t="e">
        <v>#REF!</v>
      </c>
      <c r="AI68" s="134"/>
      <c r="AJ68" s="135" t="e">
        <v>#REF!</v>
      </c>
      <c r="AK68" s="135" t="e">
        <v>#REF!</v>
      </c>
      <c r="AL68" s="135" t="e">
        <v>#REF!</v>
      </c>
      <c r="AM68" s="135" t="e">
        <v>#REF!</v>
      </c>
      <c r="AN68" s="135" t="e">
        <v>#REF!</v>
      </c>
      <c r="AO68" s="135" t="e">
        <v>#REF!</v>
      </c>
      <c r="AP68" s="135" t="e">
        <v>#REF!</v>
      </c>
      <c r="AQ68" s="135" t="e">
        <v>#REF!</v>
      </c>
      <c r="AR68" s="135" t="e">
        <v>#REF!</v>
      </c>
      <c r="AS68" s="135" t="e">
        <v>#REF!</v>
      </c>
      <c r="AT68" s="135" t="e">
        <v>#REF!</v>
      </c>
      <c r="AU68" s="135" t="e">
        <v>#REF!</v>
      </c>
      <c r="AV68" s="133" t="e">
        <v>#REF!</v>
      </c>
      <c r="AW68" s="133" t="e">
        <v>#REF!</v>
      </c>
      <c r="AX68" s="133" t="e">
        <v>#REF!</v>
      </c>
      <c r="AY68" s="133" t="e">
        <v>#REF!</v>
      </c>
      <c r="AZ68" s="133" t="e">
        <v>#REF!</v>
      </c>
      <c r="BA68" s="133" t="e">
        <v>#REF!</v>
      </c>
      <c r="BB68" s="133" t="e">
        <v>#REF!</v>
      </c>
      <c r="BC68" s="133" t="e">
        <v>#REF!</v>
      </c>
      <c r="BD68" s="133" t="e">
        <v>#REF!</v>
      </c>
      <c r="BE68" s="133" t="e">
        <v>#REF!</v>
      </c>
      <c r="BF68" s="133" t="e">
        <v>#REF!</v>
      </c>
      <c r="BG68" s="133" t="e">
        <v>#REF!</v>
      </c>
      <c r="BH68" s="133" t="e">
        <v>#REF!</v>
      </c>
      <c r="BI68" s="134"/>
      <c r="BJ68" s="133" t="e">
        <v>#REF!</v>
      </c>
      <c r="BK68" s="133"/>
      <c r="BL68" s="133"/>
      <c r="BM68" s="134"/>
      <c r="BN68" s="133" t="e">
        <v>#REF!</v>
      </c>
      <c r="BO68" s="133" t="e">
        <v>#REF!</v>
      </c>
      <c r="BP68" s="133" t="e">
        <v>#REF!</v>
      </c>
      <c r="BQ68" s="133" t="e">
        <v>#REF!</v>
      </c>
      <c r="BR68" s="133" t="e">
        <v>#REF!</v>
      </c>
      <c r="BS68" s="133" t="e">
        <v>#REF!</v>
      </c>
      <c r="BT68" s="133"/>
      <c r="BU68" s="133" t="e">
        <v>#REF!</v>
      </c>
      <c r="BV68" s="133" t="e">
        <v>#REF!</v>
      </c>
      <c r="BW68" s="133" t="e">
        <v>#REF!</v>
      </c>
      <c r="BX68" s="133" t="e">
        <v>#REF!</v>
      </c>
      <c r="BY68" s="133" t="e">
        <v>#REF!</v>
      </c>
      <c r="BZ68" s="133" t="e">
        <v>#REF!</v>
      </c>
      <c r="CA68" s="134"/>
      <c r="CB68" s="134"/>
      <c r="CC68" s="134"/>
      <c r="CD68" s="134"/>
      <c r="CE68" s="134"/>
      <c r="CF68" s="134"/>
      <c r="CG68" s="134"/>
      <c r="CH68" s="134"/>
      <c r="CI68" s="134"/>
      <c r="CJ68" s="134"/>
      <c r="CK68" s="134"/>
      <c r="CL68" s="134"/>
      <c r="CM68" s="134"/>
      <c r="CN68" s="134"/>
      <c r="CO68" s="134"/>
      <c r="CP68" s="134"/>
      <c r="CQ68" s="134"/>
      <c r="CR68" s="134"/>
      <c r="CS68" s="134"/>
      <c r="CT68" s="134"/>
      <c r="CU68" s="134"/>
      <c r="CV68" s="134"/>
      <c r="CW68" s="134"/>
      <c r="CX68" s="134"/>
      <c r="CY68" s="134"/>
      <c r="CZ68" s="134"/>
    </row>
    <row r="69" spans="1:104" s="136" customFormat="1" ht="15.95" customHeight="1" x14ac:dyDescent="0.2">
      <c r="A69" s="111"/>
      <c r="B69" s="115" t="s">
        <v>15</v>
      </c>
      <c r="C69" s="113"/>
      <c r="D69" s="114" t="s">
        <v>15</v>
      </c>
      <c r="E69" s="122"/>
      <c r="F69" s="133" t="e">
        <v>#REF!</v>
      </c>
      <c r="G69" s="133" t="e">
        <v>#REF!</v>
      </c>
      <c r="H69" s="133" t="e">
        <v>#REF!</v>
      </c>
      <c r="I69" s="133" t="e">
        <v>#REF!</v>
      </c>
      <c r="J69" s="133" t="e">
        <v>#REF!</v>
      </c>
      <c r="K69" s="133" t="e">
        <v>#REF!</v>
      </c>
      <c r="L69" s="133" t="e">
        <v>#REF!</v>
      </c>
      <c r="M69" s="133" t="e">
        <v>#REF!</v>
      </c>
      <c r="N69" s="133" t="e">
        <v>#REF!</v>
      </c>
      <c r="O69" s="133" t="e">
        <v>#REF!</v>
      </c>
      <c r="P69" s="133" t="e">
        <v>#REF!</v>
      </c>
      <c r="Q69" s="133" t="e">
        <v>#REF!</v>
      </c>
      <c r="R69" s="133" t="e">
        <v>#REF!</v>
      </c>
      <c r="S69" s="133" t="e">
        <v>#REF!</v>
      </c>
      <c r="T69" s="134"/>
      <c r="U69" s="133" t="e">
        <v>#REF!</v>
      </c>
      <c r="V69" s="133" t="e">
        <v>#REF!</v>
      </c>
      <c r="W69" s="133" t="e">
        <v>#REF!</v>
      </c>
      <c r="X69" s="133" t="e">
        <v>#REF!</v>
      </c>
      <c r="Y69" s="133" t="e">
        <v>#REF!</v>
      </c>
      <c r="Z69" s="133" t="e">
        <v>#REF!</v>
      </c>
      <c r="AA69" s="133" t="e">
        <v>#REF!</v>
      </c>
      <c r="AB69" s="133" t="e">
        <v>#REF!</v>
      </c>
      <c r="AC69" s="133" t="e">
        <v>#REF!</v>
      </c>
      <c r="AD69" s="133" t="e">
        <v>#REF!</v>
      </c>
      <c r="AE69" s="133" t="e">
        <v>#REF!</v>
      </c>
      <c r="AF69" s="133" t="e">
        <v>#REF!</v>
      </c>
      <c r="AG69" s="133" t="e">
        <v>#REF!</v>
      </c>
      <c r="AH69" s="133" t="e">
        <v>#REF!</v>
      </c>
      <c r="AI69" s="134"/>
      <c r="AJ69" s="135" t="e">
        <v>#REF!</v>
      </c>
      <c r="AK69" s="135" t="e">
        <v>#REF!</v>
      </c>
      <c r="AL69" s="135" t="e">
        <v>#REF!</v>
      </c>
      <c r="AM69" s="135" t="e">
        <v>#REF!</v>
      </c>
      <c r="AN69" s="135" t="e">
        <v>#REF!</v>
      </c>
      <c r="AO69" s="135" t="e">
        <v>#REF!</v>
      </c>
      <c r="AP69" s="135" t="e">
        <v>#REF!</v>
      </c>
      <c r="AQ69" s="135" t="e">
        <v>#REF!</v>
      </c>
      <c r="AR69" s="135" t="e">
        <v>#REF!</v>
      </c>
      <c r="AS69" s="135" t="e">
        <v>#REF!</v>
      </c>
      <c r="AT69" s="135" t="e">
        <v>#REF!</v>
      </c>
      <c r="AU69" s="135" t="e">
        <v>#REF!</v>
      </c>
      <c r="AV69" s="133" t="e">
        <v>#REF!</v>
      </c>
      <c r="AW69" s="133" t="e">
        <v>#REF!</v>
      </c>
      <c r="AX69" s="133" t="e">
        <v>#REF!</v>
      </c>
      <c r="AY69" s="133" t="e">
        <v>#REF!</v>
      </c>
      <c r="AZ69" s="133" t="e">
        <v>#REF!</v>
      </c>
      <c r="BA69" s="133" t="e">
        <v>#REF!</v>
      </c>
      <c r="BB69" s="133" t="e">
        <v>#REF!</v>
      </c>
      <c r="BC69" s="133" t="e">
        <v>#REF!</v>
      </c>
      <c r="BD69" s="133" t="e">
        <v>#REF!</v>
      </c>
      <c r="BE69" s="133" t="e">
        <v>#REF!</v>
      </c>
      <c r="BF69" s="133" t="e">
        <v>#REF!</v>
      </c>
      <c r="BG69" s="133" t="e">
        <v>#REF!</v>
      </c>
      <c r="BH69" s="133" t="e">
        <v>#REF!</v>
      </c>
      <c r="BI69" s="134"/>
      <c r="BJ69" s="133" t="e">
        <v>#REF!</v>
      </c>
      <c r="BK69" s="133"/>
      <c r="BL69" s="133"/>
      <c r="BM69" s="134"/>
      <c r="BN69" s="133" t="e">
        <v>#REF!</v>
      </c>
      <c r="BO69" s="133" t="e">
        <v>#REF!</v>
      </c>
      <c r="BP69" s="133" t="e">
        <v>#REF!</v>
      </c>
      <c r="BQ69" s="133" t="e">
        <v>#REF!</v>
      </c>
      <c r="BR69" s="133" t="e">
        <v>#REF!</v>
      </c>
      <c r="BS69" s="133" t="e">
        <v>#REF!</v>
      </c>
      <c r="BT69" s="133"/>
      <c r="BU69" s="133" t="e">
        <v>#REF!</v>
      </c>
      <c r="BV69" s="133" t="e">
        <v>#REF!</v>
      </c>
      <c r="BW69" s="133" t="e">
        <v>#REF!</v>
      </c>
      <c r="BX69" s="133" t="e">
        <v>#REF!</v>
      </c>
      <c r="BY69" s="133" t="e">
        <v>#REF!</v>
      </c>
      <c r="BZ69" s="133" t="e">
        <v>#REF!</v>
      </c>
      <c r="CA69" s="134"/>
      <c r="CB69" s="134"/>
      <c r="CC69" s="134"/>
      <c r="CD69" s="134"/>
      <c r="CE69" s="134"/>
      <c r="CF69" s="134"/>
      <c r="CG69" s="134"/>
      <c r="CH69" s="134"/>
      <c r="CI69" s="134"/>
      <c r="CJ69" s="134"/>
      <c r="CK69" s="134"/>
      <c r="CL69" s="134"/>
      <c r="CM69" s="134"/>
      <c r="CN69" s="134"/>
      <c r="CO69" s="134"/>
      <c r="CP69" s="134"/>
      <c r="CQ69" s="134"/>
      <c r="CR69" s="134"/>
      <c r="CS69" s="134"/>
      <c r="CT69" s="134"/>
      <c r="CU69" s="134"/>
      <c r="CV69" s="134"/>
      <c r="CW69" s="134"/>
      <c r="CX69" s="134"/>
      <c r="CY69" s="134"/>
      <c r="CZ69" s="134"/>
    </row>
    <row r="70" spans="1:104" s="136" customFormat="1" ht="15.95" customHeight="1" x14ac:dyDescent="0.2">
      <c r="A70" s="116">
        <v>13372301001</v>
      </c>
      <c r="B70" s="115" t="s">
        <v>835</v>
      </c>
      <c r="C70" s="113">
        <v>14</v>
      </c>
      <c r="D70" s="114" t="s">
        <v>151</v>
      </c>
      <c r="E70" s="122"/>
      <c r="F70" s="133" t="e">
        <v>#REF!</v>
      </c>
      <c r="G70" s="133" t="e">
        <v>#REF!</v>
      </c>
      <c r="H70" s="133" t="e">
        <v>#REF!</v>
      </c>
      <c r="I70" s="133" t="e">
        <v>#REF!</v>
      </c>
      <c r="J70" s="133" t="e">
        <v>#REF!</v>
      </c>
      <c r="K70" s="133" t="e">
        <v>#REF!</v>
      </c>
      <c r="L70" s="133" t="e">
        <v>#REF!</v>
      </c>
      <c r="M70" s="133" t="e">
        <v>#REF!</v>
      </c>
      <c r="N70" s="133" t="e">
        <v>#REF!</v>
      </c>
      <c r="O70" s="133" t="e">
        <v>#REF!</v>
      </c>
      <c r="P70" s="133" t="e">
        <v>#REF!</v>
      </c>
      <c r="Q70" s="133" t="e">
        <v>#REF!</v>
      </c>
      <c r="R70" s="133" t="e">
        <v>#REF!</v>
      </c>
      <c r="S70" s="133" t="e">
        <v>#REF!</v>
      </c>
      <c r="T70" s="134"/>
      <c r="U70" s="133" t="e">
        <v>#REF!</v>
      </c>
      <c r="V70" s="133" t="e">
        <v>#REF!</v>
      </c>
      <c r="W70" s="133" t="e">
        <v>#REF!</v>
      </c>
      <c r="X70" s="133" t="e">
        <v>#REF!</v>
      </c>
      <c r="Y70" s="133" t="e">
        <v>#REF!</v>
      </c>
      <c r="Z70" s="133" t="e">
        <v>#REF!</v>
      </c>
      <c r="AA70" s="133" t="e">
        <v>#REF!</v>
      </c>
      <c r="AB70" s="133" t="e">
        <v>#REF!</v>
      </c>
      <c r="AC70" s="133" t="e">
        <v>#REF!</v>
      </c>
      <c r="AD70" s="133" t="e">
        <v>#REF!</v>
      </c>
      <c r="AE70" s="133" t="e">
        <v>#REF!</v>
      </c>
      <c r="AF70" s="133" t="e">
        <v>#REF!</v>
      </c>
      <c r="AG70" s="133" t="e">
        <v>#REF!</v>
      </c>
      <c r="AH70" s="133" t="e">
        <v>#REF!</v>
      </c>
      <c r="AI70" s="134"/>
      <c r="AJ70" s="135" t="e">
        <v>#REF!</v>
      </c>
      <c r="AK70" s="135" t="e">
        <v>#REF!</v>
      </c>
      <c r="AL70" s="135" t="e">
        <v>#REF!</v>
      </c>
      <c r="AM70" s="135" t="e">
        <v>#REF!</v>
      </c>
      <c r="AN70" s="135" t="e">
        <v>#REF!</v>
      </c>
      <c r="AO70" s="135" t="e">
        <v>#REF!</v>
      </c>
      <c r="AP70" s="135" t="e">
        <v>#REF!</v>
      </c>
      <c r="AQ70" s="135" t="e">
        <v>#REF!</v>
      </c>
      <c r="AR70" s="135" t="e">
        <v>#REF!</v>
      </c>
      <c r="AS70" s="135" t="e">
        <v>#REF!</v>
      </c>
      <c r="AT70" s="135" t="e">
        <v>#REF!</v>
      </c>
      <c r="AU70" s="135" t="e">
        <v>#REF!</v>
      </c>
      <c r="AV70" s="133" t="e">
        <v>#REF!</v>
      </c>
      <c r="AW70" s="133" t="e">
        <v>#REF!</v>
      </c>
      <c r="AX70" s="133" t="e">
        <v>#REF!</v>
      </c>
      <c r="AY70" s="133" t="e">
        <v>#REF!</v>
      </c>
      <c r="AZ70" s="133" t="e">
        <v>#REF!</v>
      </c>
      <c r="BA70" s="133" t="e">
        <v>#REF!</v>
      </c>
      <c r="BB70" s="133" t="e">
        <v>#REF!</v>
      </c>
      <c r="BC70" s="133" t="e">
        <v>#REF!</v>
      </c>
      <c r="BD70" s="133" t="e">
        <v>#REF!</v>
      </c>
      <c r="BE70" s="133" t="e">
        <v>#REF!</v>
      </c>
      <c r="BF70" s="133" t="e">
        <v>#REF!</v>
      </c>
      <c r="BG70" s="133" t="e">
        <v>#REF!</v>
      </c>
      <c r="BH70" s="133" t="e">
        <v>#REF!</v>
      </c>
      <c r="BI70" s="134"/>
      <c r="BJ70" s="133" t="e">
        <v>#REF!</v>
      </c>
      <c r="BK70" s="133"/>
      <c r="BL70" s="133"/>
      <c r="BM70" s="134"/>
      <c r="BN70" s="133" t="e">
        <v>#REF!</v>
      </c>
      <c r="BO70" s="133" t="e">
        <v>#REF!</v>
      </c>
      <c r="BP70" s="133" t="e">
        <v>#REF!</v>
      </c>
      <c r="BQ70" s="133" t="e">
        <v>#REF!</v>
      </c>
      <c r="BR70" s="133" t="e">
        <v>#REF!</v>
      </c>
      <c r="BS70" s="133" t="e">
        <v>#REF!</v>
      </c>
      <c r="BT70" s="133"/>
      <c r="BU70" s="133" t="e">
        <v>#REF!</v>
      </c>
      <c r="BV70" s="133" t="e">
        <v>#REF!</v>
      </c>
      <c r="BW70" s="133" t="e">
        <v>#REF!</v>
      </c>
      <c r="BX70" s="133" t="e">
        <v>#REF!</v>
      </c>
      <c r="BY70" s="133" t="e">
        <v>#REF!</v>
      </c>
      <c r="BZ70" s="133" t="e">
        <v>#REF!</v>
      </c>
      <c r="CA70" s="134"/>
      <c r="CB70" s="134"/>
      <c r="CC70" s="134"/>
      <c r="CD70" s="134"/>
      <c r="CE70" s="134"/>
      <c r="CF70" s="134"/>
      <c r="CG70" s="134"/>
      <c r="CH70" s="134"/>
      <c r="CI70" s="134"/>
      <c r="CJ70" s="134"/>
      <c r="CK70" s="134"/>
      <c r="CL70" s="134"/>
      <c r="CM70" s="134"/>
      <c r="CN70" s="134"/>
      <c r="CO70" s="134"/>
      <c r="CP70" s="134"/>
      <c r="CQ70" s="134"/>
      <c r="CR70" s="134"/>
      <c r="CS70" s="134"/>
      <c r="CT70" s="134"/>
      <c r="CU70" s="134"/>
      <c r="CV70" s="134"/>
      <c r="CW70" s="134"/>
      <c r="CX70" s="134"/>
      <c r="CY70" s="134"/>
      <c r="CZ70" s="134"/>
    </row>
    <row r="71" spans="1:104" s="136" customFormat="1" ht="15.95" customHeight="1" x14ac:dyDescent="0.2">
      <c r="A71" s="116">
        <v>13422301001</v>
      </c>
      <c r="B71" s="115" t="s">
        <v>836</v>
      </c>
      <c r="C71" s="113">
        <v>4</v>
      </c>
      <c r="D71" s="114" t="s">
        <v>151</v>
      </c>
      <c r="E71" s="122"/>
      <c r="F71" s="133">
        <v>0</v>
      </c>
      <c r="G71" s="133">
        <v>0</v>
      </c>
      <c r="H71" s="133">
        <v>0</v>
      </c>
      <c r="I71" s="133">
        <v>0</v>
      </c>
      <c r="J71" s="133">
        <v>0</v>
      </c>
      <c r="K71" s="133">
        <v>0</v>
      </c>
      <c r="L71" s="133">
        <v>0</v>
      </c>
      <c r="M71" s="133">
        <v>0</v>
      </c>
      <c r="N71" s="133">
        <v>0</v>
      </c>
      <c r="O71" s="133">
        <v>0</v>
      </c>
      <c r="P71" s="133">
        <v>0</v>
      </c>
      <c r="Q71" s="133">
        <v>0</v>
      </c>
      <c r="R71" s="133">
        <v>0</v>
      </c>
      <c r="S71" s="133">
        <v>0</v>
      </c>
      <c r="T71" s="134"/>
      <c r="U71" s="133">
        <v>0</v>
      </c>
      <c r="V71" s="133">
        <v>0</v>
      </c>
      <c r="W71" s="133">
        <v>0</v>
      </c>
      <c r="X71" s="133">
        <v>0</v>
      </c>
      <c r="Y71" s="133">
        <v>0</v>
      </c>
      <c r="Z71" s="133">
        <v>0</v>
      </c>
      <c r="AA71" s="133">
        <v>0</v>
      </c>
      <c r="AB71" s="133">
        <v>0</v>
      </c>
      <c r="AC71" s="133">
        <v>0</v>
      </c>
      <c r="AD71" s="133">
        <v>0</v>
      </c>
      <c r="AE71" s="133">
        <v>0</v>
      </c>
      <c r="AF71" s="133">
        <v>0</v>
      </c>
      <c r="AG71" s="133">
        <v>0</v>
      </c>
      <c r="AH71" s="133">
        <v>0</v>
      </c>
      <c r="AI71" s="134"/>
      <c r="AJ71" s="135">
        <v>0</v>
      </c>
      <c r="AK71" s="135">
        <v>0</v>
      </c>
      <c r="AL71" s="135">
        <v>0</v>
      </c>
      <c r="AM71" s="135">
        <v>0</v>
      </c>
      <c r="AN71" s="135">
        <v>0</v>
      </c>
      <c r="AO71" s="135">
        <v>0</v>
      </c>
      <c r="AP71" s="135">
        <v>0</v>
      </c>
      <c r="AQ71" s="135">
        <v>0</v>
      </c>
      <c r="AR71" s="135">
        <v>0</v>
      </c>
      <c r="AS71" s="135">
        <v>0</v>
      </c>
      <c r="AT71" s="135">
        <v>0</v>
      </c>
      <c r="AU71" s="135">
        <v>0</v>
      </c>
      <c r="AV71" s="133">
        <v>0</v>
      </c>
      <c r="AW71" s="133">
        <v>0</v>
      </c>
      <c r="AX71" s="133">
        <v>0</v>
      </c>
      <c r="AY71" s="133">
        <v>0</v>
      </c>
      <c r="AZ71" s="133">
        <v>0</v>
      </c>
      <c r="BA71" s="133">
        <v>0</v>
      </c>
      <c r="BB71" s="133">
        <v>0</v>
      </c>
      <c r="BC71" s="133">
        <v>0</v>
      </c>
      <c r="BD71" s="133">
        <v>0</v>
      </c>
      <c r="BE71" s="133">
        <v>0</v>
      </c>
      <c r="BF71" s="133">
        <v>0</v>
      </c>
      <c r="BG71" s="133">
        <v>0</v>
      </c>
      <c r="BH71" s="133">
        <v>0</v>
      </c>
      <c r="BI71" s="134"/>
      <c r="BJ71" s="133">
        <v>0</v>
      </c>
      <c r="BK71" s="133"/>
      <c r="BL71" s="133"/>
      <c r="BM71" s="134"/>
      <c r="BN71" s="133">
        <v>0</v>
      </c>
      <c r="BO71" s="133">
        <v>0</v>
      </c>
      <c r="BP71" s="133">
        <v>0</v>
      </c>
      <c r="BQ71" s="133">
        <v>0</v>
      </c>
      <c r="BR71" s="133">
        <v>0</v>
      </c>
      <c r="BS71" s="133">
        <v>0</v>
      </c>
      <c r="BT71" s="133"/>
      <c r="BU71" s="133">
        <v>0</v>
      </c>
      <c r="BV71" s="133">
        <v>0</v>
      </c>
      <c r="BW71" s="133">
        <v>0</v>
      </c>
      <c r="BX71" s="133">
        <v>0</v>
      </c>
      <c r="BY71" s="133">
        <v>0</v>
      </c>
      <c r="BZ71" s="133">
        <v>0</v>
      </c>
      <c r="CA71" s="134"/>
      <c r="CB71" s="134"/>
      <c r="CC71" s="134"/>
      <c r="CD71" s="134"/>
      <c r="CE71" s="134"/>
      <c r="CF71" s="134"/>
      <c r="CG71" s="134"/>
      <c r="CH71" s="134"/>
      <c r="CI71" s="134"/>
      <c r="CJ71" s="134"/>
      <c r="CK71" s="134"/>
      <c r="CL71" s="134"/>
      <c r="CM71" s="134"/>
      <c r="CN71" s="134"/>
      <c r="CO71" s="134"/>
      <c r="CP71" s="134"/>
      <c r="CQ71" s="134"/>
      <c r="CR71" s="134"/>
      <c r="CS71" s="134"/>
      <c r="CT71" s="134"/>
      <c r="CU71" s="134"/>
      <c r="CV71" s="134"/>
      <c r="CW71" s="134"/>
      <c r="CX71" s="134"/>
      <c r="CY71" s="134"/>
      <c r="CZ71" s="134"/>
    </row>
    <row r="72" spans="1:104" s="136" customFormat="1" ht="15.95" customHeight="1" x14ac:dyDescent="0.2">
      <c r="A72" s="111">
        <v>13202751001</v>
      </c>
      <c r="B72" s="115" t="s">
        <v>837</v>
      </c>
      <c r="C72" s="113">
        <v>51</v>
      </c>
      <c r="D72" s="114" t="s">
        <v>151</v>
      </c>
      <c r="E72" s="122"/>
      <c r="F72" s="133" t="e">
        <v>#REF!</v>
      </c>
      <c r="G72" s="133" t="e">
        <v>#REF!</v>
      </c>
      <c r="H72" s="133" t="e">
        <v>#REF!</v>
      </c>
      <c r="I72" s="133" t="e">
        <v>#REF!</v>
      </c>
      <c r="J72" s="133" t="e">
        <v>#REF!</v>
      </c>
      <c r="K72" s="133" t="e">
        <v>#REF!</v>
      </c>
      <c r="L72" s="133" t="e">
        <v>#REF!</v>
      </c>
      <c r="M72" s="133" t="e">
        <v>#REF!</v>
      </c>
      <c r="N72" s="133" t="e">
        <v>#REF!</v>
      </c>
      <c r="O72" s="133" t="e">
        <v>#REF!</v>
      </c>
      <c r="P72" s="133" t="e">
        <v>#REF!</v>
      </c>
      <c r="Q72" s="133" t="e">
        <v>#REF!</v>
      </c>
      <c r="R72" s="133" t="e">
        <v>#REF!</v>
      </c>
      <c r="S72" s="133" t="e">
        <v>#REF!</v>
      </c>
      <c r="T72" s="134"/>
      <c r="U72" s="133" t="e">
        <v>#REF!</v>
      </c>
      <c r="V72" s="133" t="e">
        <v>#REF!</v>
      </c>
      <c r="W72" s="133" t="e">
        <v>#REF!</v>
      </c>
      <c r="X72" s="133" t="e">
        <v>#REF!</v>
      </c>
      <c r="Y72" s="133" t="e">
        <v>#REF!</v>
      </c>
      <c r="Z72" s="133" t="e">
        <v>#REF!</v>
      </c>
      <c r="AA72" s="133" t="e">
        <v>#REF!</v>
      </c>
      <c r="AB72" s="133" t="e">
        <v>#REF!</v>
      </c>
      <c r="AC72" s="133" t="e">
        <v>#REF!</v>
      </c>
      <c r="AD72" s="133" t="e">
        <v>#REF!</v>
      </c>
      <c r="AE72" s="133" t="e">
        <v>#REF!</v>
      </c>
      <c r="AF72" s="133" t="e">
        <v>#REF!</v>
      </c>
      <c r="AG72" s="133" t="e">
        <v>#REF!</v>
      </c>
      <c r="AH72" s="133" t="e">
        <v>#REF!</v>
      </c>
      <c r="AI72" s="134"/>
      <c r="AJ72" s="135" t="e">
        <v>#REF!</v>
      </c>
      <c r="AK72" s="135" t="e">
        <v>#REF!</v>
      </c>
      <c r="AL72" s="135" t="e">
        <v>#REF!</v>
      </c>
      <c r="AM72" s="135" t="e">
        <v>#REF!</v>
      </c>
      <c r="AN72" s="135" t="e">
        <v>#REF!</v>
      </c>
      <c r="AO72" s="135" t="e">
        <v>#REF!</v>
      </c>
      <c r="AP72" s="135" t="e">
        <v>#REF!</v>
      </c>
      <c r="AQ72" s="135" t="e">
        <v>#REF!</v>
      </c>
      <c r="AR72" s="135" t="e">
        <v>#REF!</v>
      </c>
      <c r="AS72" s="135" t="e">
        <v>#REF!</v>
      </c>
      <c r="AT72" s="135" t="e">
        <v>#REF!</v>
      </c>
      <c r="AU72" s="135" t="e">
        <v>#REF!</v>
      </c>
      <c r="AV72" s="133" t="e">
        <v>#REF!</v>
      </c>
      <c r="AW72" s="133" t="e">
        <v>#REF!</v>
      </c>
      <c r="AX72" s="133" t="e">
        <v>#REF!</v>
      </c>
      <c r="AY72" s="133" t="e">
        <v>#REF!</v>
      </c>
      <c r="AZ72" s="133" t="e">
        <v>#REF!</v>
      </c>
      <c r="BA72" s="133" t="e">
        <v>#REF!</v>
      </c>
      <c r="BB72" s="133" t="e">
        <v>#REF!</v>
      </c>
      <c r="BC72" s="133" t="e">
        <v>#REF!</v>
      </c>
      <c r="BD72" s="133" t="e">
        <v>#REF!</v>
      </c>
      <c r="BE72" s="133" t="e">
        <v>#REF!</v>
      </c>
      <c r="BF72" s="133" t="e">
        <v>#REF!</v>
      </c>
      <c r="BG72" s="133" t="e">
        <v>#REF!</v>
      </c>
      <c r="BH72" s="133" t="e">
        <v>#REF!</v>
      </c>
      <c r="BI72" s="134"/>
      <c r="BJ72" s="133" t="e">
        <v>#REF!</v>
      </c>
      <c r="BK72" s="133"/>
      <c r="BL72" s="133"/>
      <c r="BM72" s="134"/>
      <c r="BN72" s="133" t="e">
        <v>#REF!</v>
      </c>
      <c r="BO72" s="133" t="e">
        <v>#REF!</v>
      </c>
      <c r="BP72" s="133" t="e">
        <v>#REF!</v>
      </c>
      <c r="BQ72" s="133" t="e">
        <v>#REF!</v>
      </c>
      <c r="BR72" s="133" t="e">
        <v>#REF!</v>
      </c>
      <c r="BS72" s="133" t="e">
        <v>#REF!</v>
      </c>
      <c r="BT72" s="133"/>
      <c r="BU72" s="133" t="e">
        <v>#REF!</v>
      </c>
      <c r="BV72" s="133" t="e">
        <v>#REF!</v>
      </c>
      <c r="BW72" s="133" t="e">
        <v>#REF!</v>
      </c>
      <c r="BX72" s="133" t="e">
        <v>#REF!</v>
      </c>
      <c r="BY72" s="133" t="e">
        <v>#REF!</v>
      </c>
      <c r="BZ72" s="133" t="e">
        <v>#REF!</v>
      </c>
      <c r="CA72" s="134"/>
      <c r="CB72" s="134"/>
      <c r="CC72" s="134"/>
      <c r="CD72" s="134"/>
      <c r="CE72" s="134"/>
      <c r="CF72" s="134"/>
      <c r="CG72" s="134"/>
      <c r="CH72" s="134"/>
      <c r="CI72" s="134"/>
      <c r="CJ72" s="134"/>
      <c r="CK72" s="134"/>
      <c r="CL72" s="134"/>
      <c r="CM72" s="134"/>
      <c r="CN72" s="134"/>
      <c r="CO72" s="134"/>
      <c r="CP72" s="134"/>
      <c r="CQ72" s="134"/>
      <c r="CR72" s="134"/>
      <c r="CS72" s="134"/>
      <c r="CT72" s="134"/>
      <c r="CU72" s="134"/>
      <c r="CV72" s="134"/>
      <c r="CW72" s="134"/>
      <c r="CX72" s="134"/>
      <c r="CY72" s="134"/>
      <c r="CZ72" s="134"/>
    </row>
    <row r="73" spans="1:104" s="136" customFormat="1" ht="15.95" customHeight="1" x14ac:dyDescent="0.2">
      <c r="A73" s="111"/>
      <c r="B73" s="112" t="s">
        <v>848</v>
      </c>
      <c r="C73" s="113"/>
      <c r="D73" s="114" t="s">
        <v>15</v>
      </c>
      <c r="E73" s="122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4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3"/>
      <c r="AF73" s="133"/>
      <c r="AG73" s="133"/>
      <c r="AH73" s="133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5"/>
      <c r="AV73" s="133"/>
      <c r="AW73" s="133"/>
      <c r="AX73" s="133"/>
      <c r="AY73" s="133"/>
      <c r="AZ73" s="133"/>
      <c r="BA73" s="133"/>
      <c r="BB73" s="133"/>
      <c r="BC73" s="133"/>
      <c r="BD73" s="133"/>
      <c r="BE73" s="133"/>
      <c r="BF73" s="133"/>
      <c r="BG73" s="133"/>
      <c r="BH73" s="133"/>
      <c r="BI73" s="134"/>
      <c r="BJ73" s="133"/>
      <c r="BK73" s="133"/>
      <c r="BL73" s="133"/>
      <c r="BM73" s="134"/>
      <c r="BN73" s="133"/>
      <c r="BO73" s="133"/>
      <c r="BP73" s="133"/>
      <c r="BQ73" s="133"/>
      <c r="BR73" s="133"/>
      <c r="BS73" s="133"/>
      <c r="BT73" s="133"/>
      <c r="BU73" s="133"/>
      <c r="BV73" s="133"/>
      <c r="BW73" s="133"/>
      <c r="BX73" s="133"/>
      <c r="BY73" s="133"/>
      <c r="BZ73" s="133"/>
      <c r="CA73" s="134"/>
      <c r="CB73" s="134"/>
      <c r="CC73" s="134"/>
      <c r="CD73" s="134"/>
      <c r="CE73" s="134"/>
      <c r="CF73" s="134"/>
      <c r="CG73" s="134"/>
      <c r="CH73" s="134"/>
      <c r="CI73" s="134"/>
      <c r="CJ73" s="134"/>
      <c r="CK73" s="134"/>
      <c r="CL73" s="134"/>
      <c r="CM73" s="134"/>
      <c r="CN73" s="134"/>
      <c r="CO73" s="134"/>
      <c r="CP73" s="134"/>
      <c r="CQ73" s="134"/>
      <c r="CR73" s="134"/>
      <c r="CS73" s="134"/>
      <c r="CT73" s="134"/>
      <c r="CU73" s="134"/>
      <c r="CV73" s="134"/>
      <c r="CW73" s="134"/>
      <c r="CX73" s="134"/>
      <c r="CY73" s="134"/>
      <c r="CZ73" s="134"/>
    </row>
    <row r="74" spans="1:104" s="136" customFormat="1" ht="15.75" customHeight="1" x14ac:dyDescent="0.2">
      <c r="A74" s="111" t="s">
        <v>820</v>
      </c>
      <c r="B74" s="115" t="s">
        <v>821</v>
      </c>
      <c r="C74" s="113">
        <v>3502</v>
      </c>
      <c r="D74" s="114" t="s">
        <v>93</v>
      </c>
      <c r="E74" s="122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4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3"/>
      <c r="AF74" s="133"/>
      <c r="AG74" s="133"/>
      <c r="AH74" s="133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5"/>
      <c r="AV74" s="133"/>
      <c r="AW74" s="133"/>
      <c r="AX74" s="133"/>
      <c r="AY74" s="133"/>
      <c r="AZ74" s="133"/>
      <c r="BA74" s="133"/>
      <c r="BB74" s="133"/>
      <c r="BC74" s="133"/>
      <c r="BD74" s="133"/>
      <c r="BE74" s="133"/>
      <c r="BF74" s="133"/>
      <c r="BG74" s="133"/>
      <c r="BH74" s="133"/>
      <c r="BI74" s="134"/>
      <c r="BJ74" s="133"/>
      <c r="BK74" s="133"/>
      <c r="BL74" s="133"/>
      <c r="BM74" s="134"/>
      <c r="BN74" s="133"/>
      <c r="BO74" s="133"/>
      <c r="BP74" s="133"/>
      <c r="BQ74" s="133"/>
      <c r="BR74" s="133"/>
      <c r="BS74" s="133"/>
      <c r="BT74" s="133"/>
      <c r="BU74" s="133"/>
      <c r="BV74" s="133"/>
      <c r="BW74" s="133"/>
      <c r="BX74" s="133"/>
      <c r="BY74" s="133"/>
      <c r="BZ74" s="133"/>
      <c r="CA74" s="134"/>
      <c r="CB74" s="134"/>
      <c r="CC74" s="134"/>
      <c r="CD74" s="134"/>
      <c r="CE74" s="134"/>
      <c r="CF74" s="134"/>
      <c r="CG74" s="134"/>
      <c r="CH74" s="134"/>
      <c r="CI74" s="134"/>
      <c r="CJ74" s="134"/>
      <c r="CK74" s="134"/>
      <c r="CL74" s="134"/>
      <c r="CM74" s="134"/>
      <c r="CN74" s="134"/>
      <c r="CO74" s="134"/>
      <c r="CP74" s="134"/>
      <c r="CQ74" s="134"/>
      <c r="CR74" s="134"/>
      <c r="CS74" s="134"/>
      <c r="CT74" s="134"/>
      <c r="CU74" s="134"/>
      <c r="CV74" s="134"/>
      <c r="CW74" s="134"/>
      <c r="CX74" s="134"/>
      <c r="CY74" s="134"/>
      <c r="CZ74" s="134"/>
    </row>
    <row r="75" spans="1:104" s="136" customFormat="1" ht="15.95" customHeight="1" x14ac:dyDescent="0.2">
      <c r="A75" s="111">
        <v>11371961050</v>
      </c>
      <c r="B75" s="115" t="s">
        <v>822</v>
      </c>
      <c r="C75" s="113">
        <v>175</v>
      </c>
      <c r="D75" s="114" t="s">
        <v>93</v>
      </c>
      <c r="E75" s="122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4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3"/>
      <c r="AF75" s="133"/>
      <c r="AG75" s="133"/>
      <c r="AH75" s="133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5"/>
      <c r="AV75" s="133"/>
      <c r="AW75" s="133"/>
      <c r="AX75" s="133"/>
      <c r="AY75" s="133"/>
      <c r="AZ75" s="133"/>
      <c r="BA75" s="133"/>
      <c r="BB75" s="133"/>
      <c r="BC75" s="133"/>
      <c r="BD75" s="133"/>
      <c r="BE75" s="133"/>
      <c r="BF75" s="133"/>
      <c r="BG75" s="133"/>
      <c r="BH75" s="133"/>
      <c r="BI75" s="134"/>
      <c r="BJ75" s="133"/>
      <c r="BK75" s="133"/>
      <c r="BL75" s="133"/>
      <c r="BM75" s="134"/>
      <c r="BN75" s="133"/>
      <c r="BO75" s="133"/>
      <c r="BP75" s="133"/>
      <c r="BQ75" s="133"/>
      <c r="BR75" s="133"/>
      <c r="BS75" s="133"/>
      <c r="BT75" s="133"/>
      <c r="BU75" s="133"/>
      <c r="BV75" s="133"/>
      <c r="BW75" s="133"/>
      <c r="BX75" s="133"/>
      <c r="BY75" s="133"/>
      <c r="BZ75" s="133"/>
      <c r="CA75" s="134"/>
      <c r="CB75" s="134"/>
      <c r="CC75" s="134"/>
      <c r="CD75" s="134"/>
      <c r="CE75" s="134"/>
      <c r="CF75" s="134"/>
      <c r="CG75" s="134"/>
      <c r="CH75" s="134"/>
      <c r="CI75" s="134"/>
      <c r="CJ75" s="134"/>
      <c r="CK75" s="134"/>
      <c r="CL75" s="134"/>
      <c r="CM75" s="134"/>
      <c r="CN75" s="134"/>
      <c r="CO75" s="134"/>
      <c r="CP75" s="134"/>
      <c r="CQ75" s="134"/>
      <c r="CR75" s="134"/>
      <c r="CS75" s="134"/>
      <c r="CT75" s="134"/>
      <c r="CU75" s="134"/>
      <c r="CV75" s="134"/>
      <c r="CW75" s="134"/>
      <c r="CX75" s="134"/>
      <c r="CY75" s="134"/>
      <c r="CZ75" s="134"/>
    </row>
    <row r="76" spans="1:104" s="136" customFormat="1" ht="15.95" customHeight="1" x14ac:dyDescent="0.2">
      <c r="A76" s="111" t="s">
        <v>823</v>
      </c>
      <c r="B76" s="115" t="s">
        <v>824</v>
      </c>
      <c r="C76" s="113">
        <v>430</v>
      </c>
      <c r="D76" s="114" t="s">
        <v>79</v>
      </c>
      <c r="E76" s="122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4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3"/>
      <c r="AF76" s="133"/>
      <c r="AG76" s="133"/>
      <c r="AH76" s="133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5"/>
      <c r="AV76" s="133"/>
      <c r="AW76" s="133"/>
      <c r="AX76" s="133"/>
      <c r="AY76" s="133"/>
      <c r="AZ76" s="133"/>
      <c r="BA76" s="133"/>
      <c r="BB76" s="133"/>
      <c r="BC76" s="133"/>
      <c r="BD76" s="133"/>
      <c r="BE76" s="133"/>
      <c r="BF76" s="133"/>
      <c r="BG76" s="133"/>
      <c r="BH76" s="133"/>
      <c r="BI76" s="134"/>
      <c r="BJ76" s="133"/>
      <c r="BK76" s="133"/>
      <c r="BL76" s="133"/>
      <c r="BM76" s="134"/>
      <c r="BN76" s="133"/>
      <c r="BO76" s="133"/>
      <c r="BP76" s="133"/>
      <c r="BQ76" s="133"/>
      <c r="BR76" s="133"/>
      <c r="BS76" s="133"/>
      <c r="BT76" s="133"/>
      <c r="BU76" s="133"/>
      <c r="BV76" s="133"/>
      <c r="BW76" s="133"/>
      <c r="BX76" s="133"/>
      <c r="BY76" s="133"/>
      <c r="BZ76" s="133"/>
      <c r="CA76" s="134"/>
      <c r="CB76" s="134"/>
      <c r="CC76" s="134"/>
      <c r="CD76" s="134"/>
      <c r="CE76" s="134"/>
      <c r="CF76" s="134"/>
      <c r="CG76" s="134"/>
      <c r="CH76" s="134"/>
      <c r="CI76" s="134"/>
      <c r="CJ76" s="134"/>
      <c r="CK76" s="134"/>
      <c r="CL76" s="134"/>
      <c r="CM76" s="134"/>
      <c r="CN76" s="134"/>
      <c r="CO76" s="134"/>
      <c r="CP76" s="134"/>
      <c r="CQ76" s="134"/>
      <c r="CR76" s="134"/>
      <c r="CS76" s="134"/>
      <c r="CT76" s="134"/>
      <c r="CU76" s="134"/>
      <c r="CV76" s="134"/>
      <c r="CW76" s="134"/>
      <c r="CX76" s="134"/>
      <c r="CY76" s="134"/>
      <c r="CZ76" s="134"/>
    </row>
    <row r="77" spans="1:104" s="136" customFormat="1" ht="15.95" customHeight="1" x14ac:dyDescent="0.2">
      <c r="A77" s="111">
        <v>11040471001</v>
      </c>
      <c r="B77" s="115" t="s">
        <v>825</v>
      </c>
      <c r="C77" s="113">
        <v>14</v>
      </c>
      <c r="D77" s="114" t="s">
        <v>151</v>
      </c>
      <c r="E77" s="122"/>
      <c r="F77" s="133" t="e">
        <v>#N/A</v>
      </c>
      <c r="G77" s="133" t="e">
        <v>#N/A</v>
      </c>
      <c r="H77" s="133" t="e">
        <v>#N/A</v>
      </c>
      <c r="I77" s="133" t="e">
        <v>#N/A</v>
      </c>
      <c r="J77" s="133" t="e">
        <v>#N/A</v>
      </c>
      <c r="K77" s="133" t="e">
        <v>#N/A</v>
      </c>
      <c r="L77" s="133" t="e">
        <v>#N/A</v>
      </c>
      <c r="M77" s="133" t="e">
        <v>#N/A</v>
      </c>
      <c r="N77" s="133" t="e">
        <v>#N/A</v>
      </c>
      <c r="O77" s="133" t="e">
        <v>#N/A</v>
      </c>
      <c r="P77" s="133" t="e">
        <v>#N/A</v>
      </c>
      <c r="Q77" s="133" t="e">
        <v>#N/A</v>
      </c>
      <c r="R77" s="133" t="e">
        <v>#N/A</v>
      </c>
      <c r="S77" s="133" t="e">
        <v>#N/A</v>
      </c>
      <c r="T77" s="134"/>
      <c r="U77" s="133" t="e">
        <v>#N/A</v>
      </c>
      <c r="V77" s="133" t="e">
        <v>#N/A</v>
      </c>
      <c r="W77" s="133" t="e">
        <v>#N/A</v>
      </c>
      <c r="X77" s="133" t="e">
        <v>#N/A</v>
      </c>
      <c r="Y77" s="133" t="e">
        <v>#N/A</v>
      </c>
      <c r="Z77" s="133" t="e">
        <v>#N/A</v>
      </c>
      <c r="AA77" s="133" t="e">
        <v>#N/A</v>
      </c>
      <c r="AB77" s="133" t="e">
        <v>#N/A</v>
      </c>
      <c r="AC77" s="133" t="e">
        <v>#N/A</v>
      </c>
      <c r="AD77" s="133" t="e">
        <v>#N/A</v>
      </c>
      <c r="AE77" s="133" t="e">
        <v>#N/A</v>
      </c>
      <c r="AF77" s="133" t="e">
        <v>#N/A</v>
      </c>
      <c r="AG77" s="133" t="e">
        <v>#N/A</v>
      </c>
      <c r="AH77" s="133" t="e">
        <v>#N/A</v>
      </c>
      <c r="AI77" s="134"/>
      <c r="AJ77" s="135" t="e">
        <v>#N/A</v>
      </c>
      <c r="AK77" s="135" t="e">
        <v>#N/A</v>
      </c>
      <c r="AL77" s="135" t="e">
        <v>#N/A</v>
      </c>
      <c r="AM77" s="135" t="e">
        <v>#N/A</v>
      </c>
      <c r="AN77" s="135" t="e">
        <v>#N/A</v>
      </c>
      <c r="AO77" s="135" t="e">
        <v>#N/A</v>
      </c>
      <c r="AP77" s="135" t="e">
        <v>#N/A</v>
      </c>
      <c r="AQ77" s="135" t="e">
        <v>#N/A</v>
      </c>
      <c r="AR77" s="135" t="e">
        <v>#N/A</v>
      </c>
      <c r="AS77" s="135" t="e">
        <v>#N/A</v>
      </c>
      <c r="AT77" s="135" t="e">
        <v>#N/A</v>
      </c>
      <c r="AU77" s="135" t="e">
        <v>#N/A</v>
      </c>
      <c r="AV77" s="133" t="e">
        <v>#N/A</v>
      </c>
      <c r="AW77" s="133" t="e">
        <v>#N/A</v>
      </c>
      <c r="AX77" s="133" t="e">
        <v>#N/A</v>
      </c>
      <c r="AY77" s="133" t="e">
        <v>#N/A</v>
      </c>
      <c r="AZ77" s="133" t="e">
        <v>#N/A</v>
      </c>
      <c r="BA77" s="133" t="e">
        <v>#N/A</v>
      </c>
      <c r="BB77" s="133" t="e">
        <v>#N/A</v>
      </c>
      <c r="BC77" s="133" t="e">
        <v>#N/A</v>
      </c>
      <c r="BD77" s="133" t="e">
        <v>#N/A</v>
      </c>
      <c r="BE77" s="133" t="e">
        <v>#N/A</v>
      </c>
      <c r="BF77" s="133" t="e">
        <v>#N/A</v>
      </c>
      <c r="BG77" s="133" t="e">
        <v>#N/A</v>
      </c>
      <c r="BH77" s="133" t="e">
        <v>#N/A</v>
      </c>
      <c r="BI77" s="134"/>
      <c r="BJ77" s="133" t="e">
        <v>#N/A</v>
      </c>
      <c r="BK77" s="133"/>
      <c r="BL77" s="133"/>
      <c r="BM77" s="134"/>
      <c r="BN77" s="133" t="e">
        <v>#N/A</v>
      </c>
      <c r="BO77" s="133" t="e">
        <v>#N/A</v>
      </c>
      <c r="BP77" s="133" t="e">
        <v>#N/A</v>
      </c>
      <c r="BQ77" s="133" t="e">
        <v>#N/A</v>
      </c>
      <c r="BR77" s="133" t="e">
        <v>#N/A</v>
      </c>
      <c r="BS77" s="133" t="e">
        <v>#N/A</v>
      </c>
      <c r="BT77" s="133"/>
      <c r="BU77" s="133" t="e">
        <v>#N/A</v>
      </c>
      <c r="BV77" s="133" t="e">
        <v>#N/A</v>
      </c>
      <c r="BW77" s="133" t="e">
        <v>#N/A</v>
      </c>
      <c r="BX77" s="133" t="e">
        <v>#N/A</v>
      </c>
      <c r="BY77" s="133" t="e">
        <v>#N/A</v>
      </c>
      <c r="BZ77" s="133" t="e">
        <v>#N/A</v>
      </c>
      <c r="CA77" s="134"/>
      <c r="CB77" s="134"/>
      <c r="CC77" s="134"/>
      <c r="CD77" s="134"/>
      <c r="CE77" s="134"/>
      <c r="CF77" s="134"/>
      <c r="CG77" s="134"/>
      <c r="CH77" s="134"/>
      <c r="CI77" s="134"/>
      <c r="CJ77" s="134"/>
      <c r="CK77" s="134"/>
      <c r="CL77" s="134"/>
      <c r="CM77" s="134"/>
      <c r="CN77" s="134"/>
      <c r="CO77" s="134"/>
      <c r="CP77" s="134"/>
      <c r="CQ77" s="134"/>
      <c r="CR77" s="134"/>
      <c r="CS77" s="134"/>
      <c r="CT77" s="134"/>
      <c r="CU77" s="134"/>
      <c r="CV77" s="134"/>
      <c r="CW77" s="134"/>
      <c r="CX77" s="134"/>
      <c r="CY77" s="134"/>
      <c r="CZ77" s="134"/>
    </row>
    <row r="78" spans="1:104" s="136" customFormat="1" ht="15.95" customHeight="1" x14ac:dyDescent="0.2">
      <c r="A78" s="111">
        <v>13208941001</v>
      </c>
      <c r="B78" s="115" t="s">
        <v>826</v>
      </c>
      <c r="C78" s="113">
        <v>473</v>
      </c>
      <c r="D78" s="114" t="s">
        <v>93</v>
      </c>
      <c r="E78" s="122"/>
      <c r="F78" s="133">
        <v>0</v>
      </c>
      <c r="G78" s="133">
        <v>0</v>
      </c>
      <c r="H78" s="133">
        <v>0</v>
      </c>
      <c r="I78" s="133">
        <v>0</v>
      </c>
      <c r="J78" s="133">
        <v>0</v>
      </c>
      <c r="K78" s="133">
        <v>0</v>
      </c>
      <c r="L78" s="133">
        <v>0</v>
      </c>
      <c r="M78" s="133">
        <v>0</v>
      </c>
      <c r="N78" s="133">
        <v>0</v>
      </c>
      <c r="O78" s="133">
        <v>0</v>
      </c>
      <c r="P78" s="133">
        <v>0</v>
      </c>
      <c r="Q78" s="133">
        <v>0</v>
      </c>
      <c r="R78" s="133">
        <v>0</v>
      </c>
      <c r="S78" s="133">
        <v>0</v>
      </c>
      <c r="T78" s="134"/>
      <c r="U78" s="133">
        <v>0</v>
      </c>
      <c r="V78" s="133">
        <v>0</v>
      </c>
      <c r="W78" s="133">
        <v>0</v>
      </c>
      <c r="X78" s="133">
        <v>0</v>
      </c>
      <c r="Y78" s="133">
        <v>0</v>
      </c>
      <c r="Z78" s="133">
        <v>0</v>
      </c>
      <c r="AA78" s="133">
        <v>0</v>
      </c>
      <c r="AB78" s="133">
        <v>0</v>
      </c>
      <c r="AC78" s="133">
        <v>0</v>
      </c>
      <c r="AD78" s="133">
        <v>0</v>
      </c>
      <c r="AE78" s="133">
        <v>0</v>
      </c>
      <c r="AF78" s="133">
        <v>0</v>
      </c>
      <c r="AG78" s="133">
        <v>0</v>
      </c>
      <c r="AH78" s="133">
        <v>0</v>
      </c>
      <c r="AI78" s="134"/>
      <c r="AJ78" s="135">
        <v>0</v>
      </c>
      <c r="AK78" s="135">
        <v>0</v>
      </c>
      <c r="AL78" s="135">
        <v>0</v>
      </c>
      <c r="AM78" s="135">
        <v>0</v>
      </c>
      <c r="AN78" s="135">
        <v>0</v>
      </c>
      <c r="AO78" s="135">
        <v>0</v>
      </c>
      <c r="AP78" s="135">
        <v>0</v>
      </c>
      <c r="AQ78" s="135">
        <v>0</v>
      </c>
      <c r="AR78" s="135">
        <v>0</v>
      </c>
      <c r="AS78" s="135">
        <v>0</v>
      </c>
      <c r="AT78" s="135">
        <v>0</v>
      </c>
      <c r="AU78" s="135">
        <v>0</v>
      </c>
      <c r="AV78" s="133">
        <v>0</v>
      </c>
      <c r="AW78" s="133">
        <v>0</v>
      </c>
      <c r="AX78" s="133">
        <v>0</v>
      </c>
      <c r="AY78" s="133">
        <v>0</v>
      </c>
      <c r="AZ78" s="133">
        <v>0</v>
      </c>
      <c r="BA78" s="133">
        <v>0</v>
      </c>
      <c r="BB78" s="133">
        <v>0</v>
      </c>
      <c r="BC78" s="133">
        <v>0</v>
      </c>
      <c r="BD78" s="133">
        <v>0</v>
      </c>
      <c r="BE78" s="133">
        <v>0</v>
      </c>
      <c r="BF78" s="133">
        <v>0</v>
      </c>
      <c r="BG78" s="133">
        <v>0</v>
      </c>
      <c r="BH78" s="133">
        <v>0</v>
      </c>
      <c r="BI78" s="134"/>
      <c r="BJ78" s="133">
        <v>0</v>
      </c>
      <c r="BK78" s="133"/>
      <c r="BL78" s="133"/>
      <c r="BM78" s="134"/>
      <c r="BN78" s="133">
        <v>0</v>
      </c>
      <c r="BO78" s="133">
        <v>0</v>
      </c>
      <c r="BP78" s="133">
        <v>0</v>
      </c>
      <c r="BQ78" s="133">
        <v>0</v>
      </c>
      <c r="BR78" s="133">
        <v>0</v>
      </c>
      <c r="BS78" s="133">
        <v>0</v>
      </c>
      <c r="BT78" s="133"/>
      <c r="BU78" s="133">
        <v>0</v>
      </c>
      <c r="BV78" s="133">
        <v>0</v>
      </c>
      <c r="BW78" s="133">
        <v>0</v>
      </c>
      <c r="BX78" s="133">
        <v>0</v>
      </c>
      <c r="BY78" s="133">
        <v>0</v>
      </c>
      <c r="BZ78" s="133">
        <v>0</v>
      </c>
      <c r="CA78" s="134"/>
      <c r="CB78" s="134"/>
      <c r="CC78" s="134"/>
      <c r="CD78" s="134"/>
      <c r="CE78" s="134"/>
      <c r="CF78" s="134"/>
      <c r="CG78" s="134"/>
      <c r="CH78" s="134"/>
      <c r="CI78" s="134"/>
      <c r="CJ78" s="134"/>
      <c r="CK78" s="134"/>
      <c r="CL78" s="134"/>
      <c r="CM78" s="134"/>
      <c r="CN78" s="134"/>
      <c r="CO78" s="134"/>
      <c r="CP78" s="134"/>
      <c r="CQ78" s="134"/>
      <c r="CR78" s="134"/>
      <c r="CS78" s="134"/>
      <c r="CT78" s="134"/>
      <c r="CU78" s="134"/>
      <c r="CV78" s="134"/>
      <c r="CW78" s="134"/>
      <c r="CX78" s="134"/>
      <c r="CY78" s="134"/>
      <c r="CZ78" s="134"/>
    </row>
    <row r="79" spans="1:104" s="136" customFormat="1" ht="15.95" customHeight="1" x14ac:dyDescent="0.2">
      <c r="A79" s="111">
        <v>13801401001</v>
      </c>
      <c r="B79" s="115" t="s">
        <v>849</v>
      </c>
      <c r="C79" s="113">
        <v>1</v>
      </c>
      <c r="D79" s="114" t="s">
        <v>151</v>
      </c>
      <c r="E79" s="122"/>
      <c r="F79" s="133">
        <v>0</v>
      </c>
      <c r="G79" s="133">
        <v>0</v>
      </c>
      <c r="H79" s="133">
        <v>0</v>
      </c>
      <c r="I79" s="133">
        <v>0</v>
      </c>
      <c r="J79" s="133">
        <v>0</v>
      </c>
      <c r="K79" s="133">
        <v>0</v>
      </c>
      <c r="L79" s="133">
        <v>0</v>
      </c>
      <c r="M79" s="133">
        <v>0</v>
      </c>
      <c r="N79" s="133">
        <v>0</v>
      </c>
      <c r="O79" s="133">
        <v>0</v>
      </c>
      <c r="P79" s="133">
        <v>0</v>
      </c>
      <c r="Q79" s="133">
        <v>0</v>
      </c>
      <c r="R79" s="133">
        <v>0</v>
      </c>
      <c r="S79" s="133">
        <v>0</v>
      </c>
      <c r="T79" s="134"/>
      <c r="U79" s="133">
        <v>0</v>
      </c>
      <c r="V79" s="133">
        <v>0</v>
      </c>
      <c r="W79" s="133">
        <v>0</v>
      </c>
      <c r="X79" s="133">
        <v>0</v>
      </c>
      <c r="Y79" s="133">
        <v>0</v>
      </c>
      <c r="Z79" s="133">
        <v>0</v>
      </c>
      <c r="AA79" s="133">
        <v>0</v>
      </c>
      <c r="AB79" s="133">
        <v>0</v>
      </c>
      <c r="AC79" s="133">
        <v>0</v>
      </c>
      <c r="AD79" s="133">
        <v>0</v>
      </c>
      <c r="AE79" s="133">
        <v>0</v>
      </c>
      <c r="AF79" s="133">
        <v>0</v>
      </c>
      <c r="AG79" s="133">
        <v>0</v>
      </c>
      <c r="AH79" s="133">
        <v>0</v>
      </c>
      <c r="AI79" s="134"/>
      <c r="AJ79" s="135">
        <v>0</v>
      </c>
      <c r="AK79" s="135">
        <v>0</v>
      </c>
      <c r="AL79" s="135">
        <v>0</v>
      </c>
      <c r="AM79" s="135">
        <v>0</v>
      </c>
      <c r="AN79" s="135">
        <v>0</v>
      </c>
      <c r="AO79" s="135">
        <v>0</v>
      </c>
      <c r="AP79" s="135">
        <v>0</v>
      </c>
      <c r="AQ79" s="135">
        <v>0</v>
      </c>
      <c r="AR79" s="135">
        <v>0</v>
      </c>
      <c r="AS79" s="135">
        <v>0</v>
      </c>
      <c r="AT79" s="135">
        <v>0</v>
      </c>
      <c r="AU79" s="135">
        <v>0</v>
      </c>
      <c r="AV79" s="133">
        <v>0</v>
      </c>
      <c r="AW79" s="133">
        <v>0</v>
      </c>
      <c r="AX79" s="133">
        <v>0</v>
      </c>
      <c r="AY79" s="133">
        <v>0</v>
      </c>
      <c r="AZ79" s="133">
        <v>0</v>
      </c>
      <c r="BA79" s="133">
        <v>0</v>
      </c>
      <c r="BB79" s="133">
        <v>0</v>
      </c>
      <c r="BC79" s="133">
        <v>0</v>
      </c>
      <c r="BD79" s="133">
        <v>0</v>
      </c>
      <c r="BE79" s="133">
        <v>0</v>
      </c>
      <c r="BF79" s="133">
        <v>0</v>
      </c>
      <c r="BG79" s="133">
        <v>0</v>
      </c>
      <c r="BH79" s="133">
        <v>0</v>
      </c>
      <c r="BI79" s="134"/>
      <c r="BJ79" s="133">
        <v>0</v>
      </c>
      <c r="BK79" s="133"/>
      <c r="BL79" s="133"/>
      <c r="BM79" s="134"/>
      <c r="BN79" s="133">
        <v>0</v>
      </c>
      <c r="BO79" s="133">
        <v>0</v>
      </c>
      <c r="BP79" s="133">
        <v>0</v>
      </c>
      <c r="BQ79" s="133">
        <v>0</v>
      </c>
      <c r="BR79" s="133">
        <v>0</v>
      </c>
      <c r="BS79" s="133">
        <v>0</v>
      </c>
      <c r="BT79" s="133"/>
      <c r="BU79" s="133">
        <v>0</v>
      </c>
      <c r="BV79" s="133">
        <v>0</v>
      </c>
      <c r="BW79" s="133">
        <v>0</v>
      </c>
      <c r="BX79" s="133">
        <v>0</v>
      </c>
      <c r="BY79" s="133">
        <v>0</v>
      </c>
      <c r="BZ79" s="133">
        <v>0</v>
      </c>
      <c r="CA79" s="134"/>
      <c r="CB79" s="134"/>
      <c r="CC79" s="134"/>
      <c r="CD79" s="134"/>
      <c r="CE79" s="134"/>
      <c r="CF79" s="134"/>
      <c r="CG79" s="134"/>
      <c r="CH79" s="134"/>
      <c r="CI79" s="134"/>
      <c r="CJ79" s="134"/>
      <c r="CK79" s="134"/>
      <c r="CL79" s="134"/>
      <c r="CM79" s="134"/>
      <c r="CN79" s="134"/>
      <c r="CO79" s="134"/>
      <c r="CP79" s="134"/>
      <c r="CQ79" s="134"/>
      <c r="CR79" s="134"/>
      <c r="CS79" s="134"/>
      <c r="CT79" s="134"/>
      <c r="CU79" s="134"/>
      <c r="CV79" s="134"/>
      <c r="CW79" s="134"/>
      <c r="CX79" s="134"/>
      <c r="CY79" s="134"/>
      <c r="CZ79" s="134"/>
    </row>
    <row r="80" spans="1:104" s="136" customFormat="1" ht="15.95" customHeight="1" x14ac:dyDescent="0.2">
      <c r="A80" s="111">
        <v>13802501001</v>
      </c>
      <c r="B80" s="115" t="s">
        <v>841</v>
      </c>
      <c r="C80" s="113">
        <v>4</v>
      </c>
      <c r="D80" s="114" t="s">
        <v>151</v>
      </c>
      <c r="E80" s="122"/>
      <c r="F80" s="133" t="e">
        <v>#REF!</v>
      </c>
      <c r="G80" s="133" t="e">
        <v>#REF!</v>
      </c>
      <c r="H80" s="133" t="e">
        <v>#REF!</v>
      </c>
      <c r="I80" s="133" t="e">
        <v>#REF!</v>
      </c>
      <c r="J80" s="133" t="e">
        <v>#REF!</v>
      </c>
      <c r="K80" s="133" t="e">
        <v>#REF!</v>
      </c>
      <c r="L80" s="133" t="e">
        <v>#REF!</v>
      </c>
      <c r="M80" s="133" t="e">
        <v>#REF!</v>
      </c>
      <c r="N80" s="133" t="e">
        <v>#REF!</v>
      </c>
      <c r="O80" s="133" t="e">
        <v>#REF!</v>
      </c>
      <c r="P80" s="133" t="e">
        <v>#REF!</v>
      </c>
      <c r="Q80" s="133" t="e">
        <v>#REF!</v>
      </c>
      <c r="R80" s="133" t="e">
        <v>#REF!</v>
      </c>
      <c r="S80" s="133" t="e">
        <v>#REF!</v>
      </c>
      <c r="T80" s="134"/>
      <c r="U80" s="133" t="e">
        <v>#REF!</v>
      </c>
      <c r="V80" s="133" t="e">
        <v>#REF!</v>
      </c>
      <c r="W80" s="133" t="e">
        <v>#REF!</v>
      </c>
      <c r="X80" s="133" t="e">
        <v>#REF!</v>
      </c>
      <c r="Y80" s="133" t="e">
        <v>#REF!</v>
      </c>
      <c r="Z80" s="133" t="e">
        <v>#REF!</v>
      </c>
      <c r="AA80" s="133" t="e">
        <v>#REF!</v>
      </c>
      <c r="AB80" s="133" t="e">
        <v>#REF!</v>
      </c>
      <c r="AC80" s="133" t="e">
        <v>#REF!</v>
      </c>
      <c r="AD80" s="133" t="e">
        <v>#REF!</v>
      </c>
      <c r="AE80" s="133" t="e">
        <v>#REF!</v>
      </c>
      <c r="AF80" s="133" t="e">
        <v>#REF!</v>
      </c>
      <c r="AG80" s="133" t="e">
        <v>#REF!</v>
      </c>
      <c r="AH80" s="133" t="e">
        <v>#REF!</v>
      </c>
      <c r="AI80" s="134"/>
      <c r="AJ80" s="135" t="e">
        <v>#REF!</v>
      </c>
      <c r="AK80" s="135" t="e">
        <v>#REF!</v>
      </c>
      <c r="AL80" s="135" t="e">
        <v>#REF!</v>
      </c>
      <c r="AM80" s="135" t="e">
        <v>#REF!</v>
      </c>
      <c r="AN80" s="135" t="e">
        <v>#REF!</v>
      </c>
      <c r="AO80" s="135" t="e">
        <v>#REF!</v>
      </c>
      <c r="AP80" s="135" t="e">
        <v>#REF!</v>
      </c>
      <c r="AQ80" s="135" t="e">
        <v>#REF!</v>
      </c>
      <c r="AR80" s="135" t="e">
        <v>#REF!</v>
      </c>
      <c r="AS80" s="135" t="e">
        <v>#REF!</v>
      </c>
      <c r="AT80" s="135" t="e">
        <v>#REF!</v>
      </c>
      <c r="AU80" s="135" t="e">
        <v>#REF!</v>
      </c>
      <c r="AV80" s="133" t="e">
        <v>#REF!</v>
      </c>
      <c r="AW80" s="133" t="e">
        <v>#REF!</v>
      </c>
      <c r="AX80" s="133" t="e">
        <v>#REF!</v>
      </c>
      <c r="AY80" s="133" t="e">
        <v>#REF!</v>
      </c>
      <c r="AZ80" s="133" t="e">
        <v>#REF!</v>
      </c>
      <c r="BA80" s="133" t="e">
        <v>#REF!</v>
      </c>
      <c r="BB80" s="133" t="e">
        <v>#REF!</v>
      </c>
      <c r="BC80" s="133" t="e">
        <v>#REF!</v>
      </c>
      <c r="BD80" s="133" t="e">
        <v>#REF!</v>
      </c>
      <c r="BE80" s="133" t="e">
        <v>#REF!</v>
      </c>
      <c r="BF80" s="133" t="e">
        <v>#REF!</v>
      </c>
      <c r="BG80" s="133" t="e">
        <v>#REF!</v>
      </c>
      <c r="BH80" s="133" t="e">
        <v>#REF!</v>
      </c>
      <c r="BI80" s="134"/>
      <c r="BJ80" s="133" t="e">
        <v>#REF!</v>
      </c>
      <c r="BK80" s="133"/>
      <c r="BL80" s="133"/>
      <c r="BM80" s="134"/>
      <c r="BN80" s="133" t="e">
        <v>#REF!</v>
      </c>
      <c r="BO80" s="133" t="e">
        <v>#REF!</v>
      </c>
      <c r="BP80" s="133" t="e">
        <v>#REF!</v>
      </c>
      <c r="BQ80" s="133" t="e">
        <v>#REF!</v>
      </c>
      <c r="BR80" s="133" t="e">
        <v>#REF!</v>
      </c>
      <c r="BS80" s="133" t="e">
        <v>#REF!</v>
      </c>
      <c r="BT80" s="133"/>
      <c r="BU80" s="133" t="e">
        <v>#REF!</v>
      </c>
      <c r="BV80" s="133" t="e">
        <v>#REF!</v>
      </c>
      <c r="BW80" s="133" t="e">
        <v>#REF!</v>
      </c>
      <c r="BX80" s="133" t="e">
        <v>#REF!</v>
      </c>
      <c r="BY80" s="133" t="e">
        <v>#REF!</v>
      </c>
      <c r="BZ80" s="133" t="e">
        <v>#REF!</v>
      </c>
      <c r="CA80" s="134"/>
      <c r="CB80" s="134"/>
      <c r="CC80" s="134"/>
      <c r="CD80" s="134"/>
      <c r="CE80" s="134"/>
      <c r="CF80" s="134"/>
      <c r="CG80" s="134"/>
      <c r="CH80" s="134"/>
      <c r="CI80" s="134"/>
      <c r="CJ80" s="134"/>
      <c r="CK80" s="134"/>
      <c r="CL80" s="134"/>
      <c r="CM80" s="134"/>
      <c r="CN80" s="134"/>
      <c r="CO80" s="134"/>
      <c r="CP80" s="134"/>
      <c r="CQ80" s="134"/>
      <c r="CR80" s="134"/>
      <c r="CS80" s="134"/>
      <c r="CT80" s="134"/>
      <c r="CU80" s="134"/>
      <c r="CV80" s="134"/>
      <c r="CW80" s="134"/>
      <c r="CX80" s="134"/>
      <c r="CY80" s="134"/>
      <c r="CZ80" s="134"/>
    </row>
    <row r="81" spans="1:104" s="136" customFormat="1" ht="15.95" customHeight="1" x14ac:dyDescent="0.2">
      <c r="A81" s="111">
        <v>12005461001</v>
      </c>
      <c r="B81" s="115" t="s">
        <v>828</v>
      </c>
      <c r="C81" s="113">
        <v>128</v>
      </c>
      <c r="D81" s="114" t="s">
        <v>151</v>
      </c>
      <c r="E81" s="122"/>
      <c r="F81" s="133" t="e">
        <v>#REF!</v>
      </c>
      <c r="G81" s="133" t="e">
        <v>#REF!</v>
      </c>
      <c r="H81" s="133" t="e">
        <v>#REF!</v>
      </c>
      <c r="I81" s="133" t="e">
        <v>#REF!</v>
      </c>
      <c r="J81" s="133" t="e">
        <v>#REF!</v>
      </c>
      <c r="K81" s="133" t="e">
        <v>#REF!</v>
      </c>
      <c r="L81" s="133" t="e">
        <v>#REF!</v>
      </c>
      <c r="M81" s="133" t="e">
        <v>#REF!</v>
      </c>
      <c r="N81" s="133" t="e">
        <v>#REF!</v>
      </c>
      <c r="O81" s="133" t="e">
        <v>#REF!</v>
      </c>
      <c r="P81" s="133" t="e">
        <v>#REF!</v>
      </c>
      <c r="Q81" s="133" t="e">
        <v>#REF!</v>
      </c>
      <c r="R81" s="133" t="e">
        <v>#REF!</v>
      </c>
      <c r="S81" s="133" t="e">
        <v>#REF!</v>
      </c>
      <c r="T81" s="134"/>
      <c r="U81" s="133" t="e">
        <v>#REF!</v>
      </c>
      <c r="V81" s="133" t="e">
        <v>#REF!</v>
      </c>
      <c r="W81" s="133" t="e">
        <v>#REF!</v>
      </c>
      <c r="X81" s="133" t="e">
        <v>#REF!</v>
      </c>
      <c r="Y81" s="133" t="e">
        <v>#REF!</v>
      </c>
      <c r="Z81" s="133" t="e">
        <v>#REF!</v>
      </c>
      <c r="AA81" s="133" t="e">
        <v>#REF!</v>
      </c>
      <c r="AB81" s="133" t="e">
        <v>#REF!</v>
      </c>
      <c r="AC81" s="133" t="e">
        <v>#REF!</v>
      </c>
      <c r="AD81" s="133" t="e">
        <v>#REF!</v>
      </c>
      <c r="AE81" s="133" t="e">
        <v>#REF!</v>
      </c>
      <c r="AF81" s="133" t="e">
        <v>#REF!</v>
      </c>
      <c r="AG81" s="133" t="e">
        <v>#REF!</v>
      </c>
      <c r="AH81" s="133" t="e">
        <v>#REF!</v>
      </c>
      <c r="AI81" s="134"/>
      <c r="AJ81" s="135" t="e">
        <v>#REF!</v>
      </c>
      <c r="AK81" s="135" t="e">
        <v>#REF!</v>
      </c>
      <c r="AL81" s="135" t="e">
        <v>#REF!</v>
      </c>
      <c r="AM81" s="135" t="e">
        <v>#REF!</v>
      </c>
      <c r="AN81" s="135" t="e">
        <v>#REF!</v>
      </c>
      <c r="AO81" s="135" t="e">
        <v>#REF!</v>
      </c>
      <c r="AP81" s="135" t="e">
        <v>#REF!</v>
      </c>
      <c r="AQ81" s="135" t="e">
        <v>#REF!</v>
      </c>
      <c r="AR81" s="135" t="e">
        <v>#REF!</v>
      </c>
      <c r="AS81" s="135" t="e">
        <v>#REF!</v>
      </c>
      <c r="AT81" s="135" t="e">
        <v>#REF!</v>
      </c>
      <c r="AU81" s="135" t="e">
        <v>#REF!</v>
      </c>
      <c r="AV81" s="133" t="e">
        <v>#REF!</v>
      </c>
      <c r="AW81" s="133" t="e">
        <v>#REF!</v>
      </c>
      <c r="AX81" s="133" t="e">
        <v>#REF!</v>
      </c>
      <c r="AY81" s="133" t="e">
        <v>#REF!</v>
      </c>
      <c r="AZ81" s="133" t="e">
        <v>#REF!</v>
      </c>
      <c r="BA81" s="133" t="e">
        <v>#REF!</v>
      </c>
      <c r="BB81" s="133" t="e">
        <v>#REF!</v>
      </c>
      <c r="BC81" s="133" t="e">
        <v>#REF!</v>
      </c>
      <c r="BD81" s="133" t="e">
        <v>#REF!</v>
      </c>
      <c r="BE81" s="133" t="e">
        <v>#REF!</v>
      </c>
      <c r="BF81" s="133" t="e">
        <v>#REF!</v>
      </c>
      <c r="BG81" s="133" t="e">
        <v>#REF!</v>
      </c>
      <c r="BH81" s="133" t="e">
        <v>#REF!</v>
      </c>
      <c r="BI81" s="134"/>
      <c r="BJ81" s="133" t="e">
        <v>#REF!</v>
      </c>
      <c r="BK81" s="133"/>
      <c r="BL81" s="133"/>
      <c r="BM81" s="134"/>
      <c r="BN81" s="133" t="e">
        <v>#REF!</v>
      </c>
      <c r="BO81" s="133" t="e">
        <v>#REF!</v>
      </c>
      <c r="BP81" s="133" t="e">
        <v>#REF!</v>
      </c>
      <c r="BQ81" s="133" t="e">
        <v>#REF!</v>
      </c>
      <c r="BR81" s="133" t="e">
        <v>#REF!</v>
      </c>
      <c r="BS81" s="133" t="e">
        <v>#REF!</v>
      </c>
      <c r="BT81" s="133"/>
      <c r="BU81" s="133" t="e">
        <v>#REF!</v>
      </c>
      <c r="BV81" s="133" t="e">
        <v>#REF!</v>
      </c>
      <c r="BW81" s="133" t="e">
        <v>#REF!</v>
      </c>
      <c r="BX81" s="133" t="e">
        <v>#REF!</v>
      </c>
      <c r="BY81" s="133" t="e">
        <v>#REF!</v>
      </c>
      <c r="BZ81" s="133" t="e">
        <v>#REF!</v>
      </c>
      <c r="CA81" s="134"/>
      <c r="CB81" s="134"/>
      <c r="CC81" s="134"/>
      <c r="CD81" s="134"/>
      <c r="CE81" s="134"/>
      <c r="CF81" s="134"/>
      <c r="CG81" s="134"/>
      <c r="CH81" s="134"/>
      <c r="CI81" s="134"/>
      <c r="CJ81" s="134"/>
      <c r="CK81" s="134"/>
      <c r="CL81" s="134"/>
      <c r="CM81" s="134"/>
      <c r="CN81" s="134"/>
      <c r="CO81" s="134"/>
      <c r="CP81" s="134"/>
      <c r="CQ81" s="134"/>
      <c r="CR81" s="134"/>
      <c r="CS81" s="134"/>
      <c r="CT81" s="134"/>
      <c r="CU81" s="134"/>
      <c r="CV81" s="134"/>
      <c r="CW81" s="134"/>
      <c r="CX81" s="134"/>
      <c r="CY81" s="134"/>
      <c r="CZ81" s="134"/>
    </row>
    <row r="82" spans="1:104" s="136" customFormat="1" ht="15.95" customHeight="1" x14ac:dyDescent="0.2">
      <c r="A82" s="111">
        <v>12081221001</v>
      </c>
      <c r="B82" s="115" t="s">
        <v>829</v>
      </c>
      <c r="C82" s="113">
        <v>1</v>
      </c>
      <c r="D82" s="114" t="s">
        <v>830</v>
      </c>
      <c r="E82" s="122"/>
      <c r="F82" s="133" t="e">
        <v>#REF!</v>
      </c>
      <c r="G82" s="133" t="e">
        <v>#REF!</v>
      </c>
      <c r="H82" s="133" t="e">
        <v>#REF!</v>
      </c>
      <c r="I82" s="133" t="e">
        <v>#REF!</v>
      </c>
      <c r="J82" s="133" t="e">
        <v>#REF!</v>
      </c>
      <c r="K82" s="133" t="e">
        <v>#REF!</v>
      </c>
      <c r="L82" s="133" t="e">
        <v>#REF!</v>
      </c>
      <c r="M82" s="133" t="e">
        <v>#REF!</v>
      </c>
      <c r="N82" s="133" t="e">
        <v>#REF!</v>
      </c>
      <c r="O82" s="133" t="e">
        <v>#REF!</v>
      </c>
      <c r="P82" s="133" t="e">
        <v>#REF!</v>
      </c>
      <c r="Q82" s="133" t="e">
        <v>#REF!</v>
      </c>
      <c r="R82" s="133" t="e">
        <v>#REF!</v>
      </c>
      <c r="S82" s="133" t="e">
        <v>#REF!</v>
      </c>
      <c r="T82" s="134"/>
      <c r="U82" s="133" t="e">
        <v>#REF!</v>
      </c>
      <c r="V82" s="133" t="e">
        <v>#REF!</v>
      </c>
      <c r="W82" s="133" t="e">
        <v>#REF!</v>
      </c>
      <c r="X82" s="133" t="e">
        <v>#REF!</v>
      </c>
      <c r="Y82" s="133" t="e">
        <v>#REF!</v>
      </c>
      <c r="Z82" s="133" t="e">
        <v>#REF!</v>
      </c>
      <c r="AA82" s="133" t="e">
        <v>#REF!</v>
      </c>
      <c r="AB82" s="133" t="e">
        <v>#REF!</v>
      </c>
      <c r="AC82" s="133" t="e">
        <v>#REF!</v>
      </c>
      <c r="AD82" s="133" t="e">
        <v>#REF!</v>
      </c>
      <c r="AE82" s="133" t="e">
        <v>#REF!</v>
      </c>
      <c r="AF82" s="133" t="e">
        <v>#REF!</v>
      </c>
      <c r="AG82" s="133" t="e">
        <v>#REF!</v>
      </c>
      <c r="AH82" s="133" t="e">
        <v>#REF!</v>
      </c>
      <c r="AI82" s="134"/>
      <c r="AJ82" s="135" t="e">
        <v>#REF!</v>
      </c>
      <c r="AK82" s="135" t="e">
        <v>#REF!</v>
      </c>
      <c r="AL82" s="135" t="e">
        <v>#REF!</v>
      </c>
      <c r="AM82" s="135" t="e">
        <v>#REF!</v>
      </c>
      <c r="AN82" s="135" t="e">
        <v>#REF!</v>
      </c>
      <c r="AO82" s="135" t="e">
        <v>#REF!</v>
      </c>
      <c r="AP82" s="135" t="e">
        <v>#REF!</v>
      </c>
      <c r="AQ82" s="135" t="e">
        <v>#REF!</v>
      </c>
      <c r="AR82" s="135" t="e">
        <v>#REF!</v>
      </c>
      <c r="AS82" s="135" t="e">
        <v>#REF!</v>
      </c>
      <c r="AT82" s="135" t="e">
        <v>#REF!</v>
      </c>
      <c r="AU82" s="135" t="e">
        <v>#REF!</v>
      </c>
      <c r="AV82" s="133" t="e">
        <v>#REF!</v>
      </c>
      <c r="AW82" s="133" t="e">
        <v>#REF!</v>
      </c>
      <c r="AX82" s="133" t="e">
        <v>#REF!</v>
      </c>
      <c r="AY82" s="133" t="e">
        <v>#REF!</v>
      </c>
      <c r="AZ82" s="133" t="e">
        <v>#REF!</v>
      </c>
      <c r="BA82" s="133" t="e">
        <v>#REF!</v>
      </c>
      <c r="BB82" s="133" t="e">
        <v>#REF!</v>
      </c>
      <c r="BC82" s="133" t="e">
        <v>#REF!</v>
      </c>
      <c r="BD82" s="133" t="e">
        <v>#REF!</v>
      </c>
      <c r="BE82" s="133" t="e">
        <v>#REF!</v>
      </c>
      <c r="BF82" s="133" t="e">
        <v>#REF!</v>
      </c>
      <c r="BG82" s="133" t="e">
        <v>#REF!</v>
      </c>
      <c r="BH82" s="133" t="e">
        <v>#REF!</v>
      </c>
      <c r="BI82" s="134"/>
      <c r="BJ82" s="133" t="e">
        <v>#REF!</v>
      </c>
      <c r="BK82" s="133"/>
      <c r="BL82" s="133"/>
      <c r="BM82" s="134"/>
      <c r="BN82" s="133" t="e">
        <v>#REF!</v>
      </c>
      <c r="BO82" s="133" t="e">
        <v>#REF!</v>
      </c>
      <c r="BP82" s="133" t="e">
        <v>#REF!</v>
      </c>
      <c r="BQ82" s="133" t="e">
        <v>#REF!</v>
      </c>
      <c r="BR82" s="133" t="e">
        <v>#REF!</v>
      </c>
      <c r="BS82" s="133" t="e">
        <v>#REF!</v>
      </c>
      <c r="BT82" s="133"/>
      <c r="BU82" s="133" t="e">
        <v>#REF!</v>
      </c>
      <c r="BV82" s="133" t="e">
        <v>#REF!</v>
      </c>
      <c r="BW82" s="133" t="e">
        <v>#REF!</v>
      </c>
      <c r="BX82" s="133" t="e">
        <v>#REF!</v>
      </c>
      <c r="BY82" s="133" t="e">
        <v>#REF!</v>
      </c>
      <c r="BZ82" s="133" t="e">
        <v>#REF!</v>
      </c>
      <c r="CA82" s="134"/>
      <c r="CB82" s="134"/>
      <c r="CC82" s="134"/>
      <c r="CD82" s="134"/>
      <c r="CE82" s="134"/>
      <c r="CF82" s="134"/>
      <c r="CG82" s="134"/>
      <c r="CH82" s="134"/>
      <c r="CI82" s="134"/>
      <c r="CJ82" s="134"/>
      <c r="CK82" s="134"/>
      <c r="CL82" s="134"/>
      <c r="CM82" s="134"/>
      <c r="CN82" s="134"/>
      <c r="CO82" s="134"/>
      <c r="CP82" s="134"/>
      <c r="CQ82" s="134"/>
      <c r="CR82" s="134"/>
      <c r="CS82" s="134"/>
      <c r="CT82" s="134"/>
      <c r="CU82" s="134"/>
      <c r="CV82" s="134"/>
      <c r="CW82" s="134"/>
      <c r="CX82" s="134"/>
      <c r="CY82" s="134"/>
      <c r="CZ82" s="134"/>
    </row>
    <row r="83" spans="1:104" s="136" customFormat="1" ht="15.95" customHeight="1" x14ac:dyDescent="0.2">
      <c r="A83" s="111">
        <v>12197571001</v>
      </c>
      <c r="B83" s="115" t="s">
        <v>850</v>
      </c>
      <c r="C83" s="113">
        <v>4</v>
      </c>
      <c r="D83" s="114" t="s">
        <v>151</v>
      </c>
      <c r="E83" s="122"/>
      <c r="F83" s="133" t="e">
        <v>#REF!</v>
      </c>
      <c r="G83" s="133" t="e">
        <v>#REF!</v>
      </c>
      <c r="H83" s="133" t="e">
        <v>#REF!</v>
      </c>
      <c r="I83" s="133" t="e">
        <v>#REF!</v>
      </c>
      <c r="J83" s="133" t="e">
        <v>#REF!</v>
      </c>
      <c r="K83" s="133" t="e">
        <v>#REF!</v>
      </c>
      <c r="L83" s="133" t="e">
        <v>#REF!</v>
      </c>
      <c r="M83" s="133" t="e">
        <v>#REF!</v>
      </c>
      <c r="N83" s="133" t="e">
        <v>#REF!</v>
      </c>
      <c r="O83" s="133" t="e">
        <v>#REF!</v>
      </c>
      <c r="P83" s="133" t="e">
        <v>#REF!</v>
      </c>
      <c r="Q83" s="133" t="e">
        <v>#REF!</v>
      </c>
      <c r="R83" s="133" t="e">
        <v>#REF!</v>
      </c>
      <c r="S83" s="133" t="e">
        <v>#REF!</v>
      </c>
      <c r="T83" s="134"/>
      <c r="U83" s="133" t="e">
        <v>#REF!</v>
      </c>
      <c r="V83" s="133" t="e">
        <v>#REF!</v>
      </c>
      <c r="W83" s="133" t="e">
        <v>#REF!</v>
      </c>
      <c r="X83" s="133" t="e">
        <v>#REF!</v>
      </c>
      <c r="Y83" s="133" t="e">
        <v>#REF!</v>
      </c>
      <c r="Z83" s="133" t="e">
        <v>#REF!</v>
      </c>
      <c r="AA83" s="133" t="e">
        <v>#REF!</v>
      </c>
      <c r="AB83" s="133" t="e">
        <v>#REF!</v>
      </c>
      <c r="AC83" s="133" t="e">
        <v>#REF!</v>
      </c>
      <c r="AD83" s="133" t="e">
        <v>#REF!</v>
      </c>
      <c r="AE83" s="133" t="e">
        <v>#REF!</v>
      </c>
      <c r="AF83" s="133" t="e">
        <v>#REF!</v>
      </c>
      <c r="AG83" s="133" t="e">
        <v>#REF!</v>
      </c>
      <c r="AH83" s="133" t="e">
        <v>#REF!</v>
      </c>
      <c r="AI83" s="134"/>
      <c r="AJ83" s="135" t="e">
        <v>#REF!</v>
      </c>
      <c r="AK83" s="135" t="e">
        <v>#REF!</v>
      </c>
      <c r="AL83" s="135" t="e">
        <v>#REF!</v>
      </c>
      <c r="AM83" s="135" t="e">
        <v>#REF!</v>
      </c>
      <c r="AN83" s="135" t="e">
        <v>#REF!</v>
      </c>
      <c r="AO83" s="135" t="e">
        <v>#REF!</v>
      </c>
      <c r="AP83" s="135" t="e">
        <v>#REF!</v>
      </c>
      <c r="AQ83" s="135" t="e">
        <v>#REF!</v>
      </c>
      <c r="AR83" s="135" t="e">
        <v>#REF!</v>
      </c>
      <c r="AS83" s="135" t="e">
        <v>#REF!</v>
      </c>
      <c r="AT83" s="135" t="e">
        <v>#REF!</v>
      </c>
      <c r="AU83" s="135" t="e">
        <v>#REF!</v>
      </c>
      <c r="AV83" s="133" t="e">
        <v>#REF!</v>
      </c>
      <c r="AW83" s="133" t="e">
        <v>#REF!</v>
      </c>
      <c r="AX83" s="133" t="e">
        <v>#REF!</v>
      </c>
      <c r="AY83" s="133" t="e">
        <v>#REF!</v>
      </c>
      <c r="AZ83" s="133" t="e">
        <v>#REF!</v>
      </c>
      <c r="BA83" s="133" t="e">
        <v>#REF!</v>
      </c>
      <c r="BB83" s="133" t="e">
        <v>#REF!</v>
      </c>
      <c r="BC83" s="133" t="e">
        <v>#REF!</v>
      </c>
      <c r="BD83" s="133" t="e">
        <v>#REF!</v>
      </c>
      <c r="BE83" s="133" t="e">
        <v>#REF!</v>
      </c>
      <c r="BF83" s="133" t="e">
        <v>#REF!</v>
      </c>
      <c r="BG83" s="133" t="e">
        <v>#REF!</v>
      </c>
      <c r="BH83" s="133" t="e">
        <v>#REF!</v>
      </c>
      <c r="BI83" s="134"/>
      <c r="BJ83" s="133" t="e">
        <v>#REF!</v>
      </c>
      <c r="BK83" s="133"/>
      <c r="BL83" s="133"/>
      <c r="BM83" s="134"/>
      <c r="BN83" s="133" t="e">
        <v>#REF!</v>
      </c>
      <c r="BO83" s="133" t="e">
        <v>#REF!</v>
      </c>
      <c r="BP83" s="133" t="e">
        <v>#REF!</v>
      </c>
      <c r="BQ83" s="133" t="e">
        <v>#REF!</v>
      </c>
      <c r="BR83" s="133" t="e">
        <v>#REF!</v>
      </c>
      <c r="BS83" s="133" t="e">
        <v>#REF!</v>
      </c>
      <c r="BT83" s="133"/>
      <c r="BU83" s="133" t="e">
        <v>#REF!</v>
      </c>
      <c r="BV83" s="133" t="e">
        <v>#REF!</v>
      </c>
      <c r="BW83" s="133" t="e">
        <v>#REF!</v>
      </c>
      <c r="BX83" s="133" t="e">
        <v>#REF!</v>
      </c>
      <c r="BY83" s="133" t="e">
        <v>#REF!</v>
      </c>
      <c r="BZ83" s="133" t="e">
        <v>#REF!</v>
      </c>
      <c r="CA83" s="134"/>
      <c r="CB83" s="134"/>
      <c r="CC83" s="134"/>
      <c r="CD83" s="134"/>
      <c r="CE83" s="134"/>
      <c r="CF83" s="134"/>
      <c r="CG83" s="134"/>
      <c r="CH83" s="134"/>
      <c r="CI83" s="134"/>
      <c r="CJ83" s="134"/>
      <c r="CK83" s="134"/>
      <c r="CL83" s="134"/>
      <c r="CM83" s="134"/>
      <c r="CN83" s="134"/>
      <c r="CO83" s="134"/>
      <c r="CP83" s="134"/>
      <c r="CQ83" s="134"/>
      <c r="CR83" s="134"/>
      <c r="CS83" s="134"/>
      <c r="CT83" s="134"/>
      <c r="CU83" s="134"/>
      <c r="CV83" s="134"/>
      <c r="CW83" s="134"/>
      <c r="CX83" s="134"/>
      <c r="CY83" s="134"/>
      <c r="CZ83" s="134"/>
    </row>
    <row r="84" spans="1:104" s="136" customFormat="1" ht="15.95" customHeight="1" x14ac:dyDescent="0.2">
      <c r="A84" s="111">
        <v>13454101001</v>
      </c>
      <c r="B84" s="115" t="s">
        <v>851</v>
      </c>
      <c r="C84" s="113">
        <v>1</v>
      </c>
      <c r="D84" s="114" t="s">
        <v>151</v>
      </c>
      <c r="E84" s="122"/>
      <c r="F84" s="133">
        <v>0</v>
      </c>
      <c r="G84" s="133">
        <v>0</v>
      </c>
      <c r="H84" s="133">
        <v>0</v>
      </c>
      <c r="I84" s="133">
        <v>0</v>
      </c>
      <c r="J84" s="133">
        <v>0</v>
      </c>
      <c r="K84" s="133">
        <v>0</v>
      </c>
      <c r="L84" s="133">
        <v>0</v>
      </c>
      <c r="M84" s="133">
        <v>0</v>
      </c>
      <c r="N84" s="133">
        <v>0</v>
      </c>
      <c r="O84" s="133">
        <v>0</v>
      </c>
      <c r="P84" s="133">
        <v>0</v>
      </c>
      <c r="Q84" s="133">
        <v>0</v>
      </c>
      <c r="R84" s="133">
        <v>0</v>
      </c>
      <c r="S84" s="133">
        <v>0</v>
      </c>
      <c r="T84" s="134"/>
      <c r="U84" s="133">
        <v>0</v>
      </c>
      <c r="V84" s="133">
        <v>0</v>
      </c>
      <c r="W84" s="133">
        <v>0</v>
      </c>
      <c r="X84" s="133">
        <v>0</v>
      </c>
      <c r="Y84" s="133">
        <v>0</v>
      </c>
      <c r="Z84" s="133">
        <v>0</v>
      </c>
      <c r="AA84" s="133">
        <v>0</v>
      </c>
      <c r="AB84" s="133">
        <v>0</v>
      </c>
      <c r="AC84" s="133">
        <v>0</v>
      </c>
      <c r="AD84" s="133">
        <v>0</v>
      </c>
      <c r="AE84" s="133">
        <v>0</v>
      </c>
      <c r="AF84" s="133">
        <v>0</v>
      </c>
      <c r="AG84" s="133">
        <v>0</v>
      </c>
      <c r="AH84" s="133">
        <v>0</v>
      </c>
      <c r="AI84" s="134"/>
      <c r="AJ84" s="135">
        <v>0</v>
      </c>
      <c r="AK84" s="135">
        <v>0</v>
      </c>
      <c r="AL84" s="135">
        <v>0</v>
      </c>
      <c r="AM84" s="135">
        <v>0</v>
      </c>
      <c r="AN84" s="135">
        <v>0</v>
      </c>
      <c r="AO84" s="135">
        <v>0</v>
      </c>
      <c r="AP84" s="135">
        <v>0</v>
      </c>
      <c r="AQ84" s="135">
        <v>0</v>
      </c>
      <c r="AR84" s="135">
        <v>0</v>
      </c>
      <c r="AS84" s="135">
        <v>0</v>
      </c>
      <c r="AT84" s="135">
        <v>0</v>
      </c>
      <c r="AU84" s="135">
        <v>0</v>
      </c>
      <c r="AV84" s="133">
        <v>0</v>
      </c>
      <c r="AW84" s="133">
        <v>0</v>
      </c>
      <c r="AX84" s="133">
        <v>0</v>
      </c>
      <c r="AY84" s="133">
        <v>0</v>
      </c>
      <c r="AZ84" s="133">
        <v>0</v>
      </c>
      <c r="BA84" s="133">
        <v>0</v>
      </c>
      <c r="BB84" s="133">
        <v>0</v>
      </c>
      <c r="BC84" s="133">
        <v>0</v>
      </c>
      <c r="BD84" s="133">
        <v>0</v>
      </c>
      <c r="BE84" s="133">
        <v>0</v>
      </c>
      <c r="BF84" s="133">
        <v>0</v>
      </c>
      <c r="BG84" s="133">
        <v>0</v>
      </c>
      <c r="BH84" s="133">
        <v>0</v>
      </c>
      <c r="BI84" s="134"/>
      <c r="BJ84" s="133">
        <v>0</v>
      </c>
      <c r="BK84" s="133"/>
      <c r="BL84" s="133"/>
      <c r="BM84" s="134"/>
      <c r="BN84" s="133">
        <v>0</v>
      </c>
      <c r="BO84" s="133">
        <v>0</v>
      </c>
      <c r="BP84" s="133">
        <v>0</v>
      </c>
      <c r="BQ84" s="133">
        <v>0</v>
      </c>
      <c r="BR84" s="133">
        <v>0</v>
      </c>
      <c r="BS84" s="133">
        <v>0</v>
      </c>
      <c r="BT84" s="133"/>
      <c r="BU84" s="133">
        <v>0</v>
      </c>
      <c r="BV84" s="133">
        <v>0</v>
      </c>
      <c r="BW84" s="133">
        <v>0</v>
      </c>
      <c r="BX84" s="133">
        <v>0</v>
      </c>
      <c r="BY84" s="133">
        <v>0</v>
      </c>
      <c r="BZ84" s="133">
        <v>0</v>
      </c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</row>
    <row r="85" spans="1:104" s="136" customFormat="1" ht="15.95" customHeight="1" x14ac:dyDescent="0.2">
      <c r="A85" s="111">
        <v>13454401001</v>
      </c>
      <c r="B85" s="115" t="s">
        <v>842</v>
      </c>
      <c r="C85" s="113">
        <v>4</v>
      </c>
      <c r="D85" s="114" t="s">
        <v>151</v>
      </c>
      <c r="E85" s="122"/>
      <c r="F85" s="133">
        <v>0</v>
      </c>
      <c r="G85" s="133">
        <v>0</v>
      </c>
      <c r="H85" s="133">
        <v>0</v>
      </c>
      <c r="I85" s="133">
        <v>0</v>
      </c>
      <c r="J85" s="133">
        <v>0</v>
      </c>
      <c r="K85" s="133">
        <v>0</v>
      </c>
      <c r="L85" s="133">
        <v>0</v>
      </c>
      <c r="M85" s="133">
        <v>0</v>
      </c>
      <c r="N85" s="133">
        <v>0</v>
      </c>
      <c r="O85" s="133">
        <v>0</v>
      </c>
      <c r="P85" s="133">
        <v>0</v>
      </c>
      <c r="Q85" s="133">
        <v>0</v>
      </c>
      <c r="R85" s="133">
        <v>0</v>
      </c>
      <c r="S85" s="133">
        <v>0</v>
      </c>
      <c r="T85" s="134"/>
      <c r="U85" s="133">
        <v>0</v>
      </c>
      <c r="V85" s="133">
        <v>0</v>
      </c>
      <c r="W85" s="133">
        <v>0</v>
      </c>
      <c r="X85" s="133">
        <v>0</v>
      </c>
      <c r="Y85" s="133">
        <v>0</v>
      </c>
      <c r="Z85" s="133">
        <v>0</v>
      </c>
      <c r="AA85" s="133">
        <v>0</v>
      </c>
      <c r="AB85" s="133">
        <v>0</v>
      </c>
      <c r="AC85" s="133">
        <v>0</v>
      </c>
      <c r="AD85" s="133">
        <v>0</v>
      </c>
      <c r="AE85" s="133">
        <v>0</v>
      </c>
      <c r="AF85" s="133">
        <v>0</v>
      </c>
      <c r="AG85" s="133">
        <v>0</v>
      </c>
      <c r="AH85" s="133">
        <v>0</v>
      </c>
      <c r="AI85" s="134"/>
      <c r="AJ85" s="135">
        <v>0</v>
      </c>
      <c r="AK85" s="135">
        <v>0</v>
      </c>
      <c r="AL85" s="135">
        <v>0</v>
      </c>
      <c r="AM85" s="135">
        <v>0</v>
      </c>
      <c r="AN85" s="135">
        <v>0</v>
      </c>
      <c r="AO85" s="135">
        <v>0</v>
      </c>
      <c r="AP85" s="135">
        <v>0</v>
      </c>
      <c r="AQ85" s="135">
        <v>0</v>
      </c>
      <c r="AR85" s="135">
        <v>0</v>
      </c>
      <c r="AS85" s="135">
        <v>0</v>
      </c>
      <c r="AT85" s="135">
        <v>0</v>
      </c>
      <c r="AU85" s="135">
        <v>0</v>
      </c>
      <c r="AV85" s="133">
        <v>0</v>
      </c>
      <c r="AW85" s="133">
        <v>0</v>
      </c>
      <c r="AX85" s="133">
        <v>0</v>
      </c>
      <c r="AY85" s="133">
        <v>0</v>
      </c>
      <c r="AZ85" s="133">
        <v>0</v>
      </c>
      <c r="BA85" s="133">
        <v>0</v>
      </c>
      <c r="BB85" s="133">
        <v>0</v>
      </c>
      <c r="BC85" s="133">
        <v>0</v>
      </c>
      <c r="BD85" s="133">
        <v>0</v>
      </c>
      <c r="BE85" s="133">
        <v>0</v>
      </c>
      <c r="BF85" s="133">
        <v>0</v>
      </c>
      <c r="BG85" s="133">
        <v>0</v>
      </c>
      <c r="BH85" s="133">
        <v>0</v>
      </c>
      <c r="BI85" s="134"/>
      <c r="BJ85" s="133">
        <v>0</v>
      </c>
      <c r="BK85" s="133"/>
      <c r="BL85" s="133"/>
      <c r="BM85" s="134"/>
      <c r="BN85" s="133">
        <v>0</v>
      </c>
      <c r="BO85" s="133">
        <v>0</v>
      </c>
      <c r="BP85" s="133">
        <v>0</v>
      </c>
      <c r="BQ85" s="133">
        <v>0</v>
      </c>
      <c r="BR85" s="133">
        <v>0</v>
      </c>
      <c r="BS85" s="133">
        <v>0</v>
      </c>
      <c r="BT85" s="133"/>
      <c r="BU85" s="133">
        <v>0</v>
      </c>
      <c r="BV85" s="133">
        <v>0</v>
      </c>
      <c r="BW85" s="133">
        <v>0</v>
      </c>
      <c r="BX85" s="133">
        <v>0</v>
      </c>
      <c r="BY85" s="133">
        <v>0</v>
      </c>
      <c r="BZ85" s="133">
        <v>0</v>
      </c>
      <c r="CA85" s="134"/>
      <c r="CB85" s="134"/>
      <c r="CC85" s="134"/>
      <c r="CD85" s="134"/>
      <c r="CE85" s="134"/>
      <c r="CF85" s="134"/>
      <c r="CG85" s="134"/>
      <c r="CH85" s="134"/>
      <c r="CI85" s="134"/>
      <c r="CJ85" s="134"/>
      <c r="CK85" s="134"/>
      <c r="CL85" s="134"/>
      <c r="CM85" s="134"/>
      <c r="CN85" s="134"/>
      <c r="CO85" s="134"/>
      <c r="CP85" s="134"/>
      <c r="CQ85" s="134"/>
      <c r="CR85" s="134"/>
      <c r="CS85" s="134"/>
      <c r="CT85" s="134"/>
      <c r="CU85" s="134"/>
      <c r="CV85" s="134"/>
      <c r="CW85" s="134"/>
      <c r="CX85" s="134"/>
      <c r="CY85" s="134"/>
      <c r="CZ85" s="134"/>
    </row>
    <row r="86" spans="1:104" s="136" customFormat="1" ht="15.95" customHeight="1" x14ac:dyDescent="0.2">
      <c r="A86" s="111"/>
      <c r="B86" s="115" t="s">
        <v>15</v>
      </c>
      <c r="C86" s="113"/>
      <c r="D86" s="114" t="s">
        <v>15</v>
      </c>
      <c r="E86" s="122"/>
      <c r="F86" s="133" t="e">
        <v>#REF!</v>
      </c>
      <c r="G86" s="133" t="e">
        <v>#REF!</v>
      </c>
      <c r="H86" s="133" t="e">
        <v>#REF!</v>
      </c>
      <c r="I86" s="133" t="e">
        <v>#REF!</v>
      </c>
      <c r="J86" s="133" t="e">
        <v>#REF!</v>
      </c>
      <c r="K86" s="133" t="e">
        <v>#REF!</v>
      </c>
      <c r="L86" s="133" t="e">
        <v>#REF!</v>
      </c>
      <c r="M86" s="133" t="e">
        <v>#REF!</v>
      </c>
      <c r="N86" s="133" t="e">
        <v>#REF!</v>
      </c>
      <c r="O86" s="133" t="e">
        <v>#REF!</v>
      </c>
      <c r="P86" s="133" t="e">
        <v>#REF!</v>
      </c>
      <c r="Q86" s="133" t="e">
        <v>#REF!</v>
      </c>
      <c r="R86" s="133" t="e">
        <v>#REF!</v>
      </c>
      <c r="S86" s="133" t="e">
        <v>#REF!</v>
      </c>
      <c r="T86" s="134"/>
      <c r="U86" s="133" t="e">
        <v>#REF!</v>
      </c>
      <c r="V86" s="133" t="e">
        <v>#REF!</v>
      </c>
      <c r="W86" s="133" t="e">
        <v>#REF!</v>
      </c>
      <c r="X86" s="133" t="e">
        <v>#REF!</v>
      </c>
      <c r="Y86" s="133" t="e">
        <v>#REF!</v>
      </c>
      <c r="Z86" s="133" t="e">
        <v>#REF!</v>
      </c>
      <c r="AA86" s="133" t="e">
        <v>#REF!</v>
      </c>
      <c r="AB86" s="133" t="e">
        <v>#REF!</v>
      </c>
      <c r="AC86" s="133" t="e">
        <v>#REF!</v>
      </c>
      <c r="AD86" s="133" t="e">
        <v>#REF!</v>
      </c>
      <c r="AE86" s="133" t="e">
        <v>#REF!</v>
      </c>
      <c r="AF86" s="133" t="e">
        <v>#REF!</v>
      </c>
      <c r="AG86" s="133" t="e">
        <v>#REF!</v>
      </c>
      <c r="AH86" s="133" t="e">
        <v>#REF!</v>
      </c>
      <c r="AI86" s="134"/>
      <c r="AJ86" s="135" t="e">
        <v>#REF!</v>
      </c>
      <c r="AK86" s="135" t="e">
        <v>#REF!</v>
      </c>
      <c r="AL86" s="135" t="e">
        <v>#REF!</v>
      </c>
      <c r="AM86" s="135" t="e">
        <v>#REF!</v>
      </c>
      <c r="AN86" s="135" t="e">
        <v>#REF!</v>
      </c>
      <c r="AO86" s="135" t="e">
        <v>#REF!</v>
      </c>
      <c r="AP86" s="135" t="e">
        <v>#REF!</v>
      </c>
      <c r="AQ86" s="135" t="e">
        <v>#REF!</v>
      </c>
      <c r="AR86" s="135" t="e">
        <v>#REF!</v>
      </c>
      <c r="AS86" s="135" t="e">
        <v>#REF!</v>
      </c>
      <c r="AT86" s="135" t="e">
        <v>#REF!</v>
      </c>
      <c r="AU86" s="135" t="e">
        <v>#REF!</v>
      </c>
      <c r="AV86" s="133" t="e">
        <v>#REF!</v>
      </c>
      <c r="AW86" s="133" t="e">
        <v>#REF!</v>
      </c>
      <c r="AX86" s="133" t="e">
        <v>#REF!</v>
      </c>
      <c r="AY86" s="133" t="e">
        <v>#REF!</v>
      </c>
      <c r="AZ86" s="133" t="e">
        <v>#REF!</v>
      </c>
      <c r="BA86" s="133" t="e">
        <v>#REF!</v>
      </c>
      <c r="BB86" s="133" t="e">
        <v>#REF!</v>
      </c>
      <c r="BC86" s="133" t="e">
        <v>#REF!</v>
      </c>
      <c r="BD86" s="133" t="e">
        <v>#REF!</v>
      </c>
      <c r="BE86" s="133" t="e">
        <v>#REF!</v>
      </c>
      <c r="BF86" s="133" t="e">
        <v>#REF!</v>
      </c>
      <c r="BG86" s="133" t="e">
        <v>#REF!</v>
      </c>
      <c r="BH86" s="133" t="e">
        <v>#REF!</v>
      </c>
      <c r="BI86" s="134"/>
      <c r="BJ86" s="133" t="e">
        <v>#REF!</v>
      </c>
      <c r="BK86" s="133"/>
      <c r="BL86" s="133"/>
      <c r="BM86" s="134"/>
      <c r="BN86" s="133" t="e">
        <v>#REF!</v>
      </c>
      <c r="BO86" s="133" t="e">
        <v>#REF!</v>
      </c>
      <c r="BP86" s="133" t="e">
        <v>#REF!</v>
      </c>
      <c r="BQ86" s="133" t="e">
        <v>#REF!</v>
      </c>
      <c r="BR86" s="133" t="e">
        <v>#REF!</v>
      </c>
      <c r="BS86" s="133" t="e">
        <v>#REF!</v>
      </c>
      <c r="BT86" s="133"/>
      <c r="BU86" s="133" t="e">
        <v>#REF!</v>
      </c>
      <c r="BV86" s="133" t="e">
        <v>#REF!</v>
      </c>
      <c r="BW86" s="133" t="e">
        <v>#REF!</v>
      </c>
      <c r="BX86" s="133" t="e">
        <v>#REF!</v>
      </c>
      <c r="BY86" s="133" t="e">
        <v>#REF!</v>
      </c>
      <c r="BZ86" s="133" t="e">
        <v>#REF!</v>
      </c>
      <c r="CA86" s="134"/>
      <c r="CB86" s="134"/>
      <c r="CC86" s="134"/>
      <c r="CD86" s="134"/>
      <c r="CE86" s="134"/>
      <c r="CF86" s="134"/>
      <c r="CG86" s="134"/>
      <c r="CH86" s="134"/>
      <c r="CI86" s="134"/>
      <c r="CJ86" s="134"/>
      <c r="CK86" s="134"/>
      <c r="CL86" s="134"/>
      <c r="CM86" s="134"/>
      <c r="CN86" s="134"/>
      <c r="CO86" s="134"/>
      <c r="CP86" s="134"/>
      <c r="CQ86" s="134"/>
      <c r="CR86" s="134"/>
      <c r="CS86" s="134"/>
      <c r="CT86" s="134"/>
      <c r="CU86" s="134"/>
      <c r="CV86" s="134"/>
      <c r="CW86" s="134"/>
      <c r="CX86" s="134"/>
      <c r="CY86" s="134"/>
      <c r="CZ86" s="134"/>
    </row>
    <row r="87" spans="1:104" s="136" customFormat="1" ht="15.95" customHeight="1" x14ac:dyDescent="0.2">
      <c r="A87" s="116">
        <v>13372301001</v>
      </c>
      <c r="B87" s="115" t="s">
        <v>835</v>
      </c>
      <c r="C87" s="113">
        <v>9</v>
      </c>
      <c r="D87" s="114" t="s">
        <v>151</v>
      </c>
      <c r="E87" s="122"/>
      <c r="F87" s="133">
        <v>0</v>
      </c>
      <c r="G87" s="133">
        <v>0</v>
      </c>
      <c r="H87" s="133">
        <v>0</v>
      </c>
      <c r="I87" s="133">
        <v>0</v>
      </c>
      <c r="J87" s="133">
        <v>0</v>
      </c>
      <c r="K87" s="133">
        <v>0</v>
      </c>
      <c r="L87" s="133">
        <v>0</v>
      </c>
      <c r="M87" s="133">
        <v>0</v>
      </c>
      <c r="N87" s="133">
        <v>0</v>
      </c>
      <c r="O87" s="133">
        <v>0</v>
      </c>
      <c r="P87" s="133">
        <v>0</v>
      </c>
      <c r="Q87" s="133">
        <v>0</v>
      </c>
      <c r="R87" s="133">
        <v>0</v>
      </c>
      <c r="S87" s="133">
        <v>0</v>
      </c>
      <c r="T87" s="134"/>
      <c r="U87" s="133">
        <v>0</v>
      </c>
      <c r="V87" s="133">
        <v>0</v>
      </c>
      <c r="W87" s="133">
        <v>0</v>
      </c>
      <c r="X87" s="133">
        <v>0</v>
      </c>
      <c r="Y87" s="133">
        <v>0</v>
      </c>
      <c r="Z87" s="133">
        <v>0</v>
      </c>
      <c r="AA87" s="133">
        <v>0</v>
      </c>
      <c r="AB87" s="133">
        <v>0</v>
      </c>
      <c r="AC87" s="133">
        <v>0</v>
      </c>
      <c r="AD87" s="133">
        <v>0</v>
      </c>
      <c r="AE87" s="133">
        <v>0</v>
      </c>
      <c r="AF87" s="133">
        <v>0</v>
      </c>
      <c r="AG87" s="133">
        <v>0</v>
      </c>
      <c r="AH87" s="133">
        <v>0</v>
      </c>
      <c r="AI87" s="134"/>
      <c r="AJ87" s="135">
        <v>0</v>
      </c>
      <c r="AK87" s="135">
        <v>0</v>
      </c>
      <c r="AL87" s="135">
        <v>0</v>
      </c>
      <c r="AM87" s="135">
        <v>0</v>
      </c>
      <c r="AN87" s="135">
        <v>0</v>
      </c>
      <c r="AO87" s="135">
        <v>0</v>
      </c>
      <c r="AP87" s="135">
        <v>0</v>
      </c>
      <c r="AQ87" s="135">
        <v>0</v>
      </c>
      <c r="AR87" s="135">
        <v>0</v>
      </c>
      <c r="AS87" s="135">
        <v>0</v>
      </c>
      <c r="AT87" s="135">
        <v>0</v>
      </c>
      <c r="AU87" s="135">
        <v>0</v>
      </c>
      <c r="AV87" s="133">
        <v>0</v>
      </c>
      <c r="AW87" s="133">
        <v>0</v>
      </c>
      <c r="AX87" s="133">
        <v>0</v>
      </c>
      <c r="AY87" s="133">
        <v>0</v>
      </c>
      <c r="AZ87" s="133">
        <v>0</v>
      </c>
      <c r="BA87" s="133">
        <v>0</v>
      </c>
      <c r="BB87" s="133">
        <v>0</v>
      </c>
      <c r="BC87" s="133">
        <v>0</v>
      </c>
      <c r="BD87" s="133">
        <v>0</v>
      </c>
      <c r="BE87" s="133">
        <v>0</v>
      </c>
      <c r="BF87" s="133">
        <v>0</v>
      </c>
      <c r="BG87" s="133">
        <v>0</v>
      </c>
      <c r="BH87" s="133">
        <v>0</v>
      </c>
      <c r="BI87" s="134"/>
      <c r="BJ87" s="133">
        <v>0</v>
      </c>
      <c r="BK87" s="133"/>
      <c r="BL87" s="133"/>
      <c r="BM87" s="134"/>
      <c r="BN87" s="133">
        <v>0</v>
      </c>
      <c r="BO87" s="133">
        <v>0</v>
      </c>
      <c r="BP87" s="133">
        <v>0</v>
      </c>
      <c r="BQ87" s="133">
        <v>0</v>
      </c>
      <c r="BR87" s="133">
        <v>0</v>
      </c>
      <c r="BS87" s="133">
        <v>0</v>
      </c>
      <c r="BT87" s="133"/>
      <c r="BU87" s="133">
        <v>0</v>
      </c>
      <c r="BV87" s="133">
        <v>0</v>
      </c>
      <c r="BW87" s="133">
        <v>0</v>
      </c>
      <c r="BX87" s="133">
        <v>0</v>
      </c>
      <c r="BY87" s="133">
        <v>0</v>
      </c>
      <c r="BZ87" s="133">
        <v>0</v>
      </c>
      <c r="CA87" s="134"/>
      <c r="CB87" s="134"/>
      <c r="CC87" s="134"/>
      <c r="CD87" s="134"/>
      <c r="CE87" s="134"/>
      <c r="CF87" s="134"/>
      <c r="CG87" s="134"/>
      <c r="CH87" s="134"/>
      <c r="CI87" s="134"/>
      <c r="CJ87" s="134"/>
      <c r="CK87" s="134"/>
      <c r="CL87" s="134"/>
      <c r="CM87" s="134"/>
      <c r="CN87" s="134"/>
      <c r="CO87" s="134"/>
      <c r="CP87" s="134"/>
      <c r="CQ87" s="134"/>
      <c r="CR87" s="134"/>
      <c r="CS87" s="134"/>
      <c r="CT87" s="134"/>
      <c r="CU87" s="134"/>
      <c r="CV87" s="134"/>
      <c r="CW87" s="134"/>
      <c r="CX87" s="134"/>
      <c r="CY87" s="134"/>
      <c r="CZ87" s="134"/>
    </row>
    <row r="88" spans="1:104" s="136" customFormat="1" ht="15.95" customHeight="1" x14ac:dyDescent="0.2">
      <c r="A88" s="116">
        <v>13422301001</v>
      </c>
      <c r="B88" s="115" t="s">
        <v>836</v>
      </c>
      <c r="C88" s="113">
        <v>5</v>
      </c>
      <c r="D88" s="114" t="s">
        <v>151</v>
      </c>
      <c r="E88" s="122"/>
      <c r="F88" s="133">
        <v>0</v>
      </c>
      <c r="G88" s="133">
        <v>0</v>
      </c>
      <c r="H88" s="133">
        <v>0</v>
      </c>
      <c r="I88" s="133">
        <v>0</v>
      </c>
      <c r="J88" s="133">
        <v>0</v>
      </c>
      <c r="K88" s="133">
        <v>0</v>
      </c>
      <c r="L88" s="133">
        <v>0</v>
      </c>
      <c r="M88" s="133">
        <v>0</v>
      </c>
      <c r="N88" s="133">
        <v>0</v>
      </c>
      <c r="O88" s="133">
        <v>0</v>
      </c>
      <c r="P88" s="133">
        <v>0</v>
      </c>
      <c r="Q88" s="133">
        <v>0</v>
      </c>
      <c r="R88" s="133">
        <v>0</v>
      </c>
      <c r="S88" s="133">
        <v>0</v>
      </c>
      <c r="T88" s="134"/>
      <c r="U88" s="133">
        <v>0</v>
      </c>
      <c r="V88" s="133">
        <v>0</v>
      </c>
      <c r="W88" s="133">
        <v>0</v>
      </c>
      <c r="X88" s="133">
        <v>0</v>
      </c>
      <c r="Y88" s="133">
        <v>0</v>
      </c>
      <c r="Z88" s="133">
        <v>0</v>
      </c>
      <c r="AA88" s="133">
        <v>0</v>
      </c>
      <c r="AB88" s="133">
        <v>0</v>
      </c>
      <c r="AC88" s="133">
        <v>0</v>
      </c>
      <c r="AD88" s="133">
        <v>0</v>
      </c>
      <c r="AE88" s="133">
        <v>0</v>
      </c>
      <c r="AF88" s="133">
        <v>0</v>
      </c>
      <c r="AG88" s="133">
        <v>0</v>
      </c>
      <c r="AH88" s="133">
        <v>0</v>
      </c>
      <c r="AI88" s="134"/>
      <c r="AJ88" s="135">
        <v>0</v>
      </c>
      <c r="AK88" s="135">
        <v>0</v>
      </c>
      <c r="AL88" s="135">
        <v>0</v>
      </c>
      <c r="AM88" s="135">
        <v>0</v>
      </c>
      <c r="AN88" s="135">
        <v>0</v>
      </c>
      <c r="AO88" s="135">
        <v>0</v>
      </c>
      <c r="AP88" s="135">
        <v>0</v>
      </c>
      <c r="AQ88" s="135">
        <v>0</v>
      </c>
      <c r="AR88" s="135">
        <v>0</v>
      </c>
      <c r="AS88" s="135">
        <v>0</v>
      </c>
      <c r="AT88" s="135">
        <v>0</v>
      </c>
      <c r="AU88" s="135">
        <v>0</v>
      </c>
      <c r="AV88" s="133">
        <v>0</v>
      </c>
      <c r="AW88" s="133">
        <v>0</v>
      </c>
      <c r="AX88" s="133">
        <v>0</v>
      </c>
      <c r="AY88" s="133">
        <v>0</v>
      </c>
      <c r="AZ88" s="133">
        <v>0</v>
      </c>
      <c r="BA88" s="133">
        <v>0</v>
      </c>
      <c r="BB88" s="133">
        <v>0</v>
      </c>
      <c r="BC88" s="133">
        <v>0</v>
      </c>
      <c r="BD88" s="133">
        <v>0</v>
      </c>
      <c r="BE88" s="133">
        <v>0</v>
      </c>
      <c r="BF88" s="133">
        <v>0</v>
      </c>
      <c r="BG88" s="133">
        <v>0</v>
      </c>
      <c r="BH88" s="133">
        <v>0</v>
      </c>
      <c r="BI88" s="134"/>
      <c r="BJ88" s="133">
        <v>0</v>
      </c>
      <c r="BK88" s="133"/>
      <c r="BL88" s="133"/>
      <c r="BM88" s="134"/>
      <c r="BN88" s="133">
        <v>0</v>
      </c>
      <c r="BO88" s="133">
        <v>0</v>
      </c>
      <c r="BP88" s="133">
        <v>0</v>
      </c>
      <c r="BQ88" s="133">
        <v>0</v>
      </c>
      <c r="BR88" s="133">
        <v>0</v>
      </c>
      <c r="BS88" s="133">
        <v>0</v>
      </c>
      <c r="BT88" s="133"/>
      <c r="BU88" s="133">
        <v>0</v>
      </c>
      <c r="BV88" s="133">
        <v>0</v>
      </c>
      <c r="BW88" s="133">
        <v>0</v>
      </c>
      <c r="BX88" s="133">
        <v>0</v>
      </c>
      <c r="BY88" s="133">
        <v>0</v>
      </c>
      <c r="BZ88" s="133">
        <v>0</v>
      </c>
      <c r="CA88" s="134"/>
      <c r="CB88" s="134"/>
      <c r="CC88" s="134"/>
      <c r="CD88" s="134"/>
      <c r="CE88" s="134"/>
      <c r="CF88" s="134"/>
      <c r="CG88" s="134"/>
      <c r="CH88" s="134"/>
      <c r="CI88" s="134"/>
      <c r="CJ88" s="134"/>
      <c r="CK88" s="134"/>
      <c r="CL88" s="134"/>
      <c r="CM88" s="134"/>
      <c r="CN88" s="134"/>
      <c r="CO88" s="134"/>
      <c r="CP88" s="134"/>
      <c r="CQ88" s="134"/>
      <c r="CR88" s="134"/>
      <c r="CS88" s="134"/>
      <c r="CT88" s="134"/>
      <c r="CU88" s="134"/>
      <c r="CV88" s="134"/>
      <c r="CW88" s="134"/>
      <c r="CX88" s="134"/>
      <c r="CY88" s="134"/>
      <c r="CZ88" s="134"/>
    </row>
    <row r="89" spans="1:104" s="136" customFormat="1" ht="15.95" customHeight="1" x14ac:dyDescent="0.2">
      <c r="A89" s="111">
        <v>13202751001</v>
      </c>
      <c r="B89" s="115" t="s">
        <v>837</v>
      </c>
      <c r="C89" s="113">
        <v>19</v>
      </c>
      <c r="D89" s="114" t="s">
        <v>151</v>
      </c>
      <c r="E89" s="122"/>
      <c r="F89" s="133" t="e">
        <v>#REF!</v>
      </c>
      <c r="G89" s="133" t="e">
        <v>#REF!</v>
      </c>
      <c r="H89" s="133" t="e">
        <v>#REF!</v>
      </c>
      <c r="I89" s="133" t="e">
        <v>#REF!</v>
      </c>
      <c r="J89" s="133" t="e">
        <v>#REF!</v>
      </c>
      <c r="K89" s="133" t="e">
        <v>#REF!</v>
      </c>
      <c r="L89" s="133" t="e">
        <v>#REF!</v>
      </c>
      <c r="M89" s="133" t="e">
        <v>#REF!</v>
      </c>
      <c r="N89" s="133" t="e">
        <v>#REF!</v>
      </c>
      <c r="O89" s="133" t="e">
        <v>#REF!</v>
      </c>
      <c r="P89" s="133" t="e">
        <v>#REF!</v>
      </c>
      <c r="Q89" s="133" t="e">
        <v>#REF!</v>
      </c>
      <c r="R89" s="133" t="e">
        <v>#REF!</v>
      </c>
      <c r="S89" s="133" t="e">
        <v>#REF!</v>
      </c>
      <c r="T89" s="134"/>
      <c r="U89" s="133" t="e">
        <v>#REF!</v>
      </c>
      <c r="V89" s="133" t="e">
        <v>#REF!</v>
      </c>
      <c r="W89" s="133" t="e">
        <v>#REF!</v>
      </c>
      <c r="X89" s="133" t="e">
        <v>#REF!</v>
      </c>
      <c r="Y89" s="133" t="e">
        <v>#REF!</v>
      </c>
      <c r="Z89" s="133" t="e">
        <v>#REF!</v>
      </c>
      <c r="AA89" s="133" t="e">
        <v>#REF!</v>
      </c>
      <c r="AB89" s="133" t="e">
        <v>#REF!</v>
      </c>
      <c r="AC89" s="133" t="e">
        <v>#REF!</v>
      </c>
      <c r="AD89" s="133" t="e">
        <v>#REF!</v>
      </c>
      <c r="AE89" s="133" t="e">
        <v>#REF!</v>
      </c>
      <c r="AF89" s="133" t="e">
        <v>#REF!</v>
      </c>
      <c r="AG89" s="133" t="e">
        <v>#REF!</v>
      </c>
      <c r="AH89" s="133" t="e">
        <v>#REF!</v>
      </c>
      <c r="AI89" s="134"/>
      <c r="AJ89" s="135" t="e">
        <v>#REF!</v>
      </c>
      <c r="AK89" s="135" t="e">
        <v>#REF!</v>
      </c>
      <c r="AL89" s="135" t="e">
        <v>#REF!</v>
      </c>
      <c r="AM89" s="135" t="e">
        <v>#REF!</v>
      </c>
      <c r="AN89" s="135" t="e">
        <v>#REF!</v>
      </c>
      <c r="AO89" s="135" t="e">
        <v>#REF!</v>
      </c>
      <c r="AP89" s="135" t="e">
        <v>#REF!</v>
      </c>
      <c r="AQ89" s="135" t="e">
        <v>#REF!</v>
      </c>
      <c r="AR89" s="135" t="e">
        <v>#REF!</v>
      </c>
      <c r="AS89" s="135" t="e">
        <v>#REF!</v>
      </c>
      <c r="AT89" s="135" t="e">
        <v>#REF!</v>
      </c>
      <c r="AU89" s="135" t="e">
        <v>#REF!</v>
      </c>
      <c r="AV89" s="133" t="e">
        <v>#REF!</v>
      </c>
      <c r="AW89" s="133" t="e">
        <v>#REF!</v>
      </c>
      <c r="AX89" s="133" t="e">
        <v>#REF!</v>
      </c>
      <c r="AY89" s="133" t="e">
        <v>#REF!</v>
      </c>
      <c r="AZ89" s="133" t="e">
        <v>#REF!</v>
      </c>
      <c r="BA89" s="133" t="e">
        <v>#REF!</v>
      </c>
      <c r="BB89" s="133" t="e">
        <v>#REF!</v>
      </c>
      <c r="BC89" s="133" t="e">
        <v>#REF!</v>
      </c>
      <c r="BD89" s="133" t="e">
        <v>#REF!</v>
      </c>
      <c r="BE89" s="133" t="e">
        <v>#REF!</v>
      </c>
      <c r="BF89" s="133" t="e">
        <v>#REF!</v>
      </c>
      <c r="BG89" s="133" t="e">
        <v>#REF!</v>
      </c>
      <c r="BH89" s="133" t="e">
        <v>#REF!</v>
      </c>
      <c r="BI89" s="134"/>
      <c r="BJ89" s="133" t="e">
        <v>#REF!</v>
      </c>
      <c r="BK89" s="133"/>
      <c r="BL89" s="133"/>
      <c r="BM89" s="134"/>
      <c r="BN89" s="133" t="e">
        <v>#REF!</v>
      </c>
      <c r="BO89" s="133" t="e">
        <v>#REF!</v>
      </c>
      <c r="BP89" s="133" t="e">
        <v>#REF!</v>
      </c>
      <c r="BQ89" s="133" t="e">
        <v>#REF!</v>
      </c>
      <c r="BR89" s="133" t="e">
        <v>#REF!</v>
      </c>
      <c r="BS89" s="133" t="e">
        <v>#REF!</v>
      </c>
      <c r="BT89" s="133"/>
      <c r="BU89" s="133" t="e">
        <v>#REF!</v>
      </c>
      <c r="BV89" s="133" t="e">
        <v>#REF!</v>
      </c>
      <c r="BW89" s="133" t="e">
        <v>#REF!</v>
      </c>
      <c r="BX89" s="133" t="e">
        <v>#REF!</v>
      </c>
      <c r="BY89" s="133" t="e">
        <v>#REF!</v>
      </c>
      <c r="BZ89" s="133" t="e">
        <v>#REF!</v>
      </c>
      <c r="CA89" s="134"/>
      <c r="CB89" s="134"/>
      <c r="CC89" s="134"/>
      <c r="CD89" s="134"/>
      <c r="CE89" s="134"/>
      <c r="CF89" s="134"/>
      <c r="CG89" s="134"/>
      <c r="CH89" s="134"/>
      <c r="CI89" s="134"/>
      <c r="CJ89" s="134"/>
      <c r="CK89" s="134"/>
      <c r="CL89" s="134"/>
      <c r="CM89" s="134"/>
      <c r="CN89" s="134"/>
      <c r="CO89" s="134"/>
      <c r="CP89" s="134"/>
      <c r="CQ89" s="134"/>
      <c r="CR89" s="134"/>
      <c r="CS89" s="134"/>
      <c r="CT89" s="134"/>
      <c r="CU89" s="134"/>
      <c r="CV89" s="134"/>
      <c r="CW89" s="134"/>
      <c r="CX89" s="134"/>
      <c r="CY89" s="134"/>
      <c r="CZ89" s="134"/>
    </row>
    <row r="90" spans="1:104" s="136" customFormat="1" ht="15.95" customHeight="1" x14ac:dyDescent="0.2">
      <c r="A90" s="111"/>
      <c r="B90" s="115" t="s">
        <v>15</v>
      </c>
      <c r="C90" s="113"/>
      <c r="D90" s="114" t="s">
        <v>15</v>
      </c>
      <c r="E90" s="122"/>
      <c r="F90" s="133" t="e">
        <v>#REF!</v>
      </c>
      <c r="G90" s="133" t="e">
        <v>#REF!</v>
      </c>
      <c r="H90" s="133" t="e">
        <v>#REF!</v>
      </c>
      <c r="I90" s="133" t="e">
        <v>#REF!</v>
      </c>
      <c r="J90" s="133" t="e">
        <v>#REF!</v>
      </c>
      <c r="K90" s="133" t="e">
        <v>#REF!</v>
      </c>
      <c r="L90" s="133" t="e">
        <v>#REF!</v>
      </c>
      <c r="M90" s="133" t="e">
        <v>#REF!</v>
      </c>
      <c r="N90" s="133" t="e">
        <v>#REF!</v>
      </c>
      <c r="O90" s="133" t="e">
        <v>#REF!</v>
      </c>
      <c r="P90" s="133" t="e">
        <v>#REF!</v>
      </c>
      <c r="Q90" s="133" t="e">
        <v>#REF!</v>
      </c>
      <c r="R90" s="133" t="e">
        <v>#REF!</v>
      </c>
      <c r="S90" s="133" t="e">
        <v>#REF!</v>
      </c>
      <c r="T90" s="134"/>
      <c r="U90" s="133" t="e">
        <v>#REF!</v>
      </c>
      <c r="V90" s="133" t="e">
        <v>#REF!</v>
      </c>
      <c r="W90" s="133" t="e">
        <v>#REF!</v>
      </c>
      <c r="X90" s="133" t="e">
        <v>#REF!</v>
      </c>
      <c r="Y90" s="133" t="e">
        <v>#REF!</v>
      </c>
      <c r="Z90" s="133" t="e">
        <v>#REF!</v>
      </c>
      <c r="AA90" s="133" t="e">
        <v>#REF!</v>
      </c>
      <c r="AB90" s="133" t="e">
        <v>#REF!</v>
      </c>
      <c r="AC90" s="133" t="e">
        <v>#REF!</v>
      </c>
      <c r="AD90" s="133" t="e">
        <v>#REF!</v>
      </c>
      <c r="AE90" s="133" t="e">
        <v>#REF!</v>
      </c>
      <c r="AF90" s="133" t="e">
        <v>#REF!</v>
      </c>
      <c r="AG90" s="133" t="e">
        <v>#REF!</v>
      </c>
      <c r="AH90" s="133" t="e">
        <v>#REF!</v>
      </c>
      <c r="AI90" s="134"/>
      <c r="AJ90" s="135" t="e">
        <v>#REF!</v>
      </c>
      <c r="AK90" s="135" t="e">
        <v>#REF!</v>
      </c>
      <c r="AL90" s="135" t="e">
        <v>#REF!</v>
      </c>
      <c r="AM90" s="135" t="e">
        <v>#REF!</v>
      </c>
      <c r="AN90" s="135" t="e">
        <v>#REF!</v>
      </c>
      <c r="AO90" s="135" t="e">
        <v>#REF!</v>
      </c>
      <c r="AP90" s="135" t="e">
        <v>#REF!</v>
      </c>
      <c r="AQ90" s="135" t="e">
        <v>#REF!</v>
      </c>
      <c r="AR90" s="135" t="e">
        <v>#REF!</v>
      </c>
      <c r="AS90" s="135" t="e">
        <v>#REF!</v>
      </c>
      <c r="AT90" s="135" t="e">
        <v>#REF!</v>
      </c>
      <c r="AU90" s="135" t="e">
        <v>#REF!</v>
      </c>
      <c r="AV90" s="133" t="e">
        <v>#REF!</v>
      </c>
      <c r="AW90" s="133" t="e">
        <v>#REF!</v>
      </c>
      <c r="AX90" s="133" t="e">
        <v>#REF!</v>
      </c>
      <c r="AY90" s="133" t="e">
        <v>#REF!</v>
      </c>
      <c r="AZ90" s="133" t="e">
        <v>#REF!</v>
      </c>
      <c r="BA90" s="133" t="e">
        <v>#REF!</v>
      </c>
      <c r="BB90" s="133" t="e">
        <v>#REF!</v>
      </c>
      <c r="BC90" s="133" t="e">
        <v>#REF!</v>
      </c>
      <c r="BD90" s="133" t="e">
        <v>#REF!</v>
      </c>
      <c r="BE90" s="133" t="e">
        <v>#REF!</v>
      </c>
      <c r="BF90" s="133" t="e">
        <v>#REF!</v>
      </c>
      <c r="BG90" s="133" t="e">
        <v>#REF!</v>
      </c>
      <c r="BH90" s="133" t="e">
        <v>#REF!</v>
      </c>
      <c r="BI90" s="134"/>
      <c r="BJ90" s="133" t="e">
        <v>#REF!</v>
      </c>
      <c r="BK90" s="133"/>
      <c r="BL90" s="133"/>
      <c r="BM90" s="134"/>
      <c r="BN90" s="133" t="e">
        <v>#REF!</v>
      </c>
      <c r="BO90" s="133" t="e">
        <v>#REF!</v>
      </c>
      <c r="BP90" s="133" t="e">
        <v>#REF!</v>
      </c>
      <c r="BQ90" s="133" t="e">
        <v>#REF!</v>
      </c>
      <c r="BR90" s="133" t="e">
        <v>#REF!</v>
      </c>
      <c r="BS90" s="133" t="e">
        <v>#REF!</v>
      </c>
      <c r="BT90" s="133"/>
      <c r="BU90" s="133" t="e">
        <v>#REF!</v>
      </c>
      <c r="BV90" s="133" t="e">
        <v>#REF!</v>
      </c>
      <c r="BW90" s="133" t="e">
        <v>#REF!</v>
      </c>
      <c r="BX90" s="133" t="e">
        <v>#REF!</v>
      </c>
      <c r="BY90" s="133" t="e">
        <v>#REF!</v>
      </c>
      <c r="BZ90" s="133" t="e">
        <v>#REF!</v>
      </c>
      <c r="CA90" s="134"/>
      <c r="CB90" s="134"/>
      <c r="CC90" s="134"/>
      <c r="CD90" s="134"/>
      <c r="CE90" s="134"/>
      <c r="CF90" s="134"/>
      <c r="CG90" s="134"/>
      <c r="CH90" s="134"/>
      <c r="CI90" s="134"/>
      <c r="CJ90" s="134"/>
      <c r="CK90" s="134"/>
      <c r="CL90" s="134"/>
      <c r="CM90" s="134"/>
      <c r="CN90" s="134"/>
      <c r="CO90" s="134"/>
      <c r="CP90" s="134"/>
      <c r="CQ90" s="134"/>
      <c r="CR90" s="134"/>
      <c r="CS90" s="134"/>
      <c r="CT90" s="134"/>
      <c r="CU90" s="134"/>
      <c r="CV90" s="134"/>
      <c r="CW90" s="134"/>
      <c r="CX90" s="134"/>
      <c r="CY90" s="134"/>
      <c r="CZ90" s="134"/>
    </row>
    <row r="91" spans="1:104" ht="15" customHeight="1" x14ac:dyDescent="0.25">
      <c r="A91" s="117">
        <v>0</v>
      </c>
      <c r="B91" s="118" t="s">
        <v>852</v>
      </c>
      <c r="C91" s="119"/>
      <c r="D91" s="119"/>
      <c r="AP91" s="137"/>
      <c r="AQ91" s="137"/>
      <c r="AR91" s="137"/>
      <c r="AS91" s="137"/>
      <c r="AT91" s="137"/>
      <c r="AU91" s="137"/>
      <c r="AX91" s="138"/>
      <c r="AY91" s="138"/>
      <c r="AZ91" s="138"/>
      <c r="BA91" s="138"/>
      <c r="BC91" s="138"/>
      <c r="BD91" s="138"/>
      <c r="BE91" s="138"/>
      <c r="BF91" s="138"/>
      <c r="BK91" s="138"/>
      <c r="BL91" s="138"/>
      <c r="BM91" s="138"/>
      <c r="BN91" s="138"/>
      <c r="BO91" s="138"/>
      <c r="BP91" s="138"/>
      <c r="BQ91" s="138"/>
      <c r="BR91" s="138"/>
      <c r="BS91" s="138"/>
      <c r="BT91" s="138"/>
      <c r="BU91" s="138"/>
      <c r="BV91" s="138"/>
      <c r="BW91" s="138"/>
      <c r="BX91" s="138"/>
      <c r="BY91" s="138"/>
      <c r="BZ91" s="138"/>
      <c r="CA91" s="138"/>
      <c r="CB91" s="138"/>
    </row>
    <row r="92" spans="1:104" ht="15" customHeight="1" thickBot="1" x14ac:dyDescent="0.3">
      <c r="A92" s="139"/>
      <c r="B92" s="140" t="s">
        <v>853</v>
      </c>
      <c r="C92" s="141"/>
      <c r="D92" s="141"/>
      <c r="AP92" s="137"/>
      <c r="AQ92" s="137"/>
      <c r="AR92" s="137"/>
      <c r="AS92" s="137"/>
      <c r="AT92" s="137"/>
      <c r="AU92" s="137"/>
      <c r="AX92" s="138"/>
      <c r="AY92" s="138"/>
      <c r="AZ92" s="138"/>
      <c r="BA92" s="138"/>
      <c r="BC92" s="138"/>
      <c r="BD92" s="138"/>
      <c r="BE92" s="138"/>
      <c r="BF92" s="138"/>
      <c r="BK92" s="138"/>
      <c r="BL92" s="138"/>
      <c r="BM92" s="138"/>
      <c r="BN92" s="138"/>
      <c r="BO92" s="138"/>
      <c r="BP92" s="138"/>
      <c r="BQ92" s="138"/>
      <c r="BR92" s="138"/>
      <c r="BS92" s="138"/>
      <c r="BT92" s="138"/>
      <c r="BU92" s="138"/>
      <c r="BV92" s="138"/>
      <c r="BW92" s="138"/>
      <c r="BX92" s="138"/>
      <c r="BY92" s="138"/>
      <c r="BZ92" s="138"/>
      <c r="CA92" s="138"/>
      <c r="CB92" s="138"/>
    </row>
    <row r="93" spans="1:104" ht="15" customHeight="1" x14ac:dyDescent="0.25">
      <c r="AP93" s="137"/>
      <c r="AQ93" s="137"/>
      <c r="AR93" s="137"/>
      <c r="AS93" s="137"/>
      <c r="AT93" s="137"/>
      <c r="AU93" s="137"/>
      <c r="AX93" s="138"/>
      <c r="AY93" s="138"/>
      <c r="AZ93" s="138"/>
      <c r="BA93" s="138"/>
      <c r="BC93" s="138"/>
      <c r="BD93" s="138"/>
      <c r="BE93" s="138"/>
      <c r="BF93" s="138"/>
      <c r="BK93" s="138"/>
      <c r="BL93" s="138"/>
      <c r="BM93" s="138"/>
      <c r="BN93" s="138"/>
      <c r="BO93" s="138"/>
      <c r="BP93" s="138"/>
      <c r="BQ93" s="138"/>
      <c r="BR93" s="138"/>
      <c r="BS93" s="138"/>
      <c r="BT93" s="138"/>
      <c r="BU93" s="138"/>
      <c r="BV93" s="138"/>
      <c r="BW93" s="138"/>
      <c r="BX93" s="138"/>
      <c r="BY93" s="138"/>
      <c r="BZ93" s="138"/>
      <c r="CA93" s="138"/>
      <c r="CB93" s="138"/>
    </row>
    <row r="94" spans="1:104" ht="15" customHeight="1" x14ac:dyDescent="0.25">
      <c r="B94" s="121" t="s">
        <v>860</v>
      </c>
      <c r="AP94" s="137"/>
      <c r="AQ94" s="137"/>
      <c r="AR94" s="137"/>
      <c r="AS94" s="137"/>
      <c r="AT94" s="137"/>
      <c r="AU94" s="137"/>
      <c r="AX94" s="138"/>
      <c r="AY94" s="138"/>
      <c r="AZ94" s="138"/>
      <c r="BA94" s="138"/>
      <c r="BC94" s="138"/>
      <c r="BD94" s="138"/>
      <c r="BE94" s="138"/>
      <c r="BF94" s="138"/>
      <c r="BK94" s="138"/>
      <c r="BL94" s="138"/>
      <c r="BM94" s="138"/>
      <c r="BN94" s="138"/>
      <c r="BO94" s="138"/>
      <c r="BP94" s="138"/>
      <c r="BQ94" s="138"/>
      <c r="BR94" s="138"/>
      <c r="BS94" s="138"/>
      <c r="BT94" s="138"/>
      <c r="BU94" s="138"/>
      <c r="BV94" s="138"/>
      <c r="BW94" s="138"/>
      <c r="BX94" s="138"/>
      <c r="BY94" s="138"/>
      <c r="BZ94" s="138"/>
      <c r="CA94" s="138"/>
      <c r="CB94" s="138"/>
    </row>
    <row r="95" spans="1:104" ht="15" customHeight="1" x14ac:dyDescent="0.25">
      <c r="AP95" s="137"/>
      <c r="AQ95" s="137"/>
      <c r="AR95" s="137"/>
      <c r="AS95" s="137"/>
      <c r="AT95" s="137"/>
      <c r="AU95" s="137"/>
      <c r="AX95" s="138"/>
      <c r="AY95" s="138"/>
      <c r="AZ95" s="138"/>
      <c r="BA95" s="138"/>
      <c r="BC95" s="138"/>
      <c r="BD95" s="138"/>
      <c r="BE95" s="138"/>
      <c r="BF95" s="138"/>
      <c r="BK95" s="138"/>
      <c r="BL95" s="138"/>
      <c r="BM95" s="138"/>
      <c r="BN95" s="138"/>
      <c r="BO95" s="138"/>
      <c r="BP95" s="138"/>
      <c r="BQ95" s="138"/>
      <c r="BR95" s="138"/>
      <c r="BS95" s="138"/>
      <c r="BT95" s="138"/>
      <c r="BU95" s="138"/>
      <c r="BV95" s="138"/>
      <c r="BW95" s="138"/>
      <c r="BX95" s="138"/>
      <c r="BY95" s="138"/>
      <c r="BZ95" s="138"/>
      <c r="CA95" s="138"/>
      <c r="CB95" s="138"/>
    </row>
    <row r="96" spans="1:104" ht="15" customHeight="1" x14ac:dyDescent="0.25">
      <c r="AP96" s="137"/>
      <c r="AQ96" s="137"/>
      <c r="AR96" s="137"/>
      <c r="AS96" s="137"/>
      <c r="AT96" s="137"/>
      <c r="AU96" s="137"/>
      <c r="AX96" s="138"/>
      <c r="AY96" s="138"/>
      <c r="AZ96" s="138"/>
      <c r="BA96" s="138"/>
      <c r="BC96" s="138"/>
      <c r="BD96" s="138"/>
      <c r="BE96" s="138"/>
      <c r="BF96" s="138"/>
      <c r="BK96" s="138"/>
      <c r="BL96" s="138"/>
      <c r="BM96" s="138"/>
      <c r="BN96" s="138"/>
      <c r="BO96" s="138"/>
      <c r="BP96" s="138"/>
      <c r="BQ96" s="138"/>
      <c r="BR96" s="138"/>
      <c r="BS96" s="138"/>
      <c r="BT96" s="138"/>
      <c r="BU96" s="138"/>
      <c r="BV96" s="138"/>
      <c r="BW96" s="138"/>
      <c r="BX96" s="138"/>
      <c r="BY96" s="138"/>
      <c r="BZ96" s="138"/>
      <c r="CA96" s="138"/>
      <c r="CB96" s="138"/>
    </row>
    <row r="97" spans="1:80" ht="15" customHeight="1" x14ac:dyDescent="0.25">
      <c r="AP97" s="137"/>
      <c r="AQ97" s="137"/>
      <c r="AR97" s="137"/>
      <c r="AS97" s="137"/>
      <c r="AT97" s="137"/>
      <c r="AU97" s="137"/>
      <c r="AX97" s="138"/>
      <c r="AY97" s="138"/>
      <c r="AZ97" s="138"/>
      <c r="BA97" s="138"/>
      <c r="BC97" s="138"/>
      <c r="BD97" s="138"/>
      <c r="BE97" s="138"/>
      <c r="BF97" s="138"/>
      <c r="BK97" s="138"/>
      <c r="BL97" s="138"/>
      <c r="BM97" s="138"/>
      <c r="BN97" s="138"/>
      <c r="BO97" s="138"/>
      <c r="BP97" s="138"/>
      <c r="BQ97" s="138"/>
      <c r="BR97" s="138"/>
      <c r="BS97" s="138"/>
      <c r="BT97" s="138"/>
      <c r="BU97" s="138"/>
      <c r="BV97" s="138"/>
      <c r="BW97" s="138"/>
      <c r="BX97" s="138"/>
      <c r="BY97" s="138"/>
      <c r="BZ97" s="138"/>
      <c r="CA97" s="138"/>
      <c r="CB97" s="138"/>
    </row>
    <row r="98" spans="1:80" ht="15" customHeight="1" x14ac:dyDescent="0.25">
      <c r="A98" s="142"/>
      <c r="B98" s="143"/>
      <c r="C98" s="142"/>
      <c r="D98" s="142"/>
      <c r="AP98" s="137"/>
      <c r="AQ98" s="137"/>
      <c r="AR98" s="137"/>
      <c r="AS98" s="137"/>
      <c r="AT98" s="137"/>
      <c r="AU98" s="137"/>
      <c r="AX98" s="138"/>
      <c r="AY98" s="138"/>
      <c r="AZ98" s="138"/>
      <c r="BA98" s="138"/>
      <c r="BC98" s="138"/>
      <c r="BD98" s="138"/>
      <c r="BE98" s="138"/>
      <c r="BF98" s="138"/>
      <c r="BK98" s="138"/>
      <c r="BL98" s="138"/>
      <c r="BM98" s="138"/>
      <c r="BN98" s="138"/>
      <c r="BO98" s="138"/>
      <c r="BP98" s="138"/>
      <c r="BQ98" s="138"/>
      <c r="BR98" s="138"/>
      <c r="BS98" s="138"/>
      <c r="BT98" s="138"/>
      <c r="BU98" s="138"/>
      <c r="BV98" s="138"/>
      <c r="BW98" s="138"/>
      <c r="BX98" s="138"/>
      <c r="BY98" s="138"/>
      <c r="BZ98" s="138"/>
      <c r="CA98" s="138"/>
      <c r="CB98" s="138"/>
    </row>
    <row r="99" spans="1:80" ht="15" customHeight="1" x14ac:dyDescent="0.25">
      <c r="G99" s="144"/>
      <c r="H99" s="144"/>
      <c r="I99" s="144"/>
      <c r="J99" s="144"/>
      <c r="K99" s="144"/>
      <c r="L99" s="144"/>
      <c r="O99" s="144"/>
      <c r="P99" s="144"/>
      <c r="Q99" s="144"/>
      <c r="R99" s="144"/>
      <c r="S99" s="144"/>
      <c r="T99" s="138"/>
      <c r="U99" s="144"/>
      <c r="V99" s="144"/>
      <c r="W99" s="144"/>
      <c r="X99" s="144"/>
      <c r="Y99" s="144"/>
      <c r="Z99" s="144"/>
      <c r="AA99" s="144"/>
      <c r="AB99" s="144"/>
      <c r="AC99" s="144"/>
      <c r="AD99" s="144"/>
      <c r="AE99" s="144"/>
      <c r="AF99" s="144"/>
      <c r="AG99" s="144"/>
      <c r="AH99" s="144"/>
      <c r="AI99" s="138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X99" s="138"/>
      <c r="AY99" s="138"/>
      <c r="AZ99" s="138"/>
      <c r="BA99" s="138"/>
      <c r="BC99" s="138"/>
      <c r="BD99" s="138"/>
      <c r="BE99" s="138"/>
      <c r="BF99" s="138"/>
      <c r="BK99" s="138"/>
      <c r="BL99" s="138"/>
      <c r="BM99" s="138"/>
      <c r="BN99" s="138"/>
      <c r="BO99" s="138"/>
      <c r="BP99" s="138"/>
      <c r="BQ99" s="138"/>
      <c r="BR99" s="138"/>
      <c r="BS99" s="138"/>
      <c r="BT99" s="138"/>
      <c r="BU99" s="138"/>
      <c r="BV99" s="138"/>
      <c r="BW99" s="138"/>
      <c r="BX99" s="138"/>
      <c r="BY99" s="138"/>
      <c r="BZ99" s="138"/>
      <c r="CA99" s="138"/>
      <c r="CB99" s="138"/>
    </row>
    <row r="100" spans="1:80" ht="15" customHeight="1" x14ac:dyDescent="0.25">
      <c r="G100" s="144"/>
      <c r="H100" s="144"/>
      <c r="I100" s="144"/>
      <c r="J100" s="144"/>
      <c r="K100" s="144"/>
      <c r="L100" s="144"/>
      <c r="M100" s="133" t="s">
        <v>854</v>
      </c>
      <c r="N100" s="133"/>
      <c r="O100" s="145"/>
      <c r="P100" s="145"/>
      <c r="Q100" s="145"/>
      <c r="R100" s="145"/>
      <c r="S100" s="145"/>
      <c r="T100" s="146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6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33"/>
      <c r="AW100" s="133"/>
      <c r="AX100" s="145"/>
      <c r="AY100" s="145"/>
      <c r="AZ100" s="145"/>
      <c r="BA100" s="145"/>
      <c r="BB100" s="133"/>
      <c r="BC100" s="145"/>
      <c r="BD100" s="145"/>
      <c r="BE100" s="145"/>
      <c r="BF100" s="145"/>
      <c r="BG100" s="133"/>
      <c r="BH100" s="133"/>
      <c r="BI100" s="134"/>
      <c r="BJ100" s="133"/>
      <c r="BK100" s="145"/>
      <c r="BL100" s="145"/>
      <c r="BM100" s="146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38"/>
      <c r="CB100" s="138"/>
    </row>
    <row r="101" spans="1:80" ht="15" customHeight="1" x14ac:dyDescent="0.25">
      <c r="G101" s="144"/>
      <c r="H101" s="144"/>
      <c r="I101" s="144"/>
      <c r="J101" s="144"/>
      <c r="K101" s="144"/>
      <c r="L101" s="144"/>
      <c r="M101" s="124">
        <v>16</v>
      </c>
      <c r="N101" s="124">
        <v>20</v>
      </c>
      <c r="O101" s="144"/>
      <c r="P101" s="144"/>
      <c r="Q101" s="144"/>
      <c r="R101" s="144"/>
      <c r="S101" s="144"/>
      <c r="T101" s="138"/>
      <c r="U101" s="144"/>
      <c r="V101" s="144"/>
      <c r="W101" s="144"/>
      <c r="X101" s="144"/>
      <c r="Y101" s="144"/>
      <c r="Z101" s="144"/>
      <c r="AA101" s="144"/>
      <c r="AB101" s="144"/>
      <c r="AC101" s="144"/>
      <c r="AD101" s="144"/>
      <c r="AE101" s="144"/>
      <c r="AF101" s="144"/>
      <c r="AG101" s="144"/>
      <c r="AH101" s="144"/>
      <c r="AI101" s="138"/>
      <c r="AJ101" s="148"/>
      <c r="AK101" s="148"/>
      <c r="AL101" s="148"/>
      <c r="AM101" s="148"/>
      <c r="AN101" s="148"/>
      <c r="AO101" s="148"/>
      <c r="AP101" s="148"/>
      <c r="AQ101" s="137"/>
      <c r="AR101" s="137"/>
      <c r="AS101" s="137"/>
      <c r="AT101" s="137"/>
      <c r="AU101" s="137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J101" s="124"/>
      <c r="BK101" s="138"/>
      <c r="BL101" s="138"/>
      <c r="BM101" s="138"/>
      <c r="BN101" s="144"/>
      <c r="BO101" s="144"/>
      <c r="BP101" s="144"/>
      <c r="BQ101" s="144"/>
      <c r="BR101" s="144"/>
      <c r="BS101" s="144"/>
      <c r="BT101" s="144"/>
      <c r="BU101" s="144"/>
      <c r="BV101" s="144"/>
      <c r="BW101" s="144"/>
      <c r="BX101" s="144"/>
      <c r="BY101" s="144"/>
      <c r="BZ101" s="144"/>
      <c r="CA101" s="138"/>
      <c r="CB101" s="138"/>
    </row>
    <row r="102" spans="1:80" s="138" customFormat="1" ht="15" customHeight="1" x14ac:dyDescent="0.25">
      <c r="A102" s="120"/>
      <c r="B102" s="121"/>
      <c r="C102" s="120"/>
      <c r="D102" s="120"/>
      <c r="F102" s="144"/>
      <c r="G102" s="144"/>
      <c r="H102" s="144"/>
      <c r="I102" s="144"/>
      <c r="J102" s="144"/>
      <c r="K102" s="144"/>
      <c r="L102" s="144"/>
      <c r="M102" s="124">
        <v>0</v>
      </c>
      <c r="N102" s="124">
        <v>0</v>
      </c>
      <c r="O102" s="144"/>
      <c r="P102" s="144"/>
      <c r="Q102" s="144"/>
      <c r="R102" s="144"/>
      <c r="S102" s="144"/>
      <c r="U102" s="144"/>
      <c r="V102" s="144"/>
      <c r="W102" s="144"/>
      <c r="X102" s="144"/>
      <c r="Y102" s="144"/>
      <c r="Z102" s="144"/>
      <c r="AA102" s="144"/>
      <c r="AB102" s="144"/>
      <c r="AC102" s="144"/>
      <c r="AD102" s="144"/>
      <c r="AE102" s="144"/>
      <c r="AF102" s="144"/>
      <c r="AG102" s="144"/>
      <c r="AH102" s="144"/>
      <c r="AJ102" s="148"/>
      <c r="AK102" s="148"/>
      <c r="AL102" s="148"/>
      <c r="AM102" s="148"/>
      <c r="AN102" s="148"/>
      <c r="AO102" s="148"/>
      <c r="AP102" s="148"/>
      <c r="AQ102" s="137"/>
      <c r="AR102" s="137"/>
      <c r="AS102" s="137"/>
      <c r="AT102" s="137"/>
      <c r="AU102" s="137"/>
      <c r="AV102" s="144"/>
      <c r="AW102" s="144"/>
      <c r="AX102" s="144"/>
      <c r="AY102" s="144"/>
      <c r="AZ102" s="144"/>
      <c r="BA102" s="144"/>
      <c r="BB102" s="144"/>
      <c r="BC102" s="144"/>
      <c r="BD102" s="144"/>
      <c r="BE102" s="144"/>
      <c r="BF102" s="144"/>
      <c r="BG102" s="144"/>
      <c r="BH102" s="125"/>
      <c r="BI102" s="125"/>
      <c r="BJ102" s="124"/>
      <c r="BK102" s="144"/>
      <c r="BL102" s="144"/>
      <c r="BN102" s="144"/>
      <c r="BO102" s="144"/>
      <c r="BP102" s="144"/>
      <c r="BQ102" s="144"/>
      <c r="BR102" s="144"/>
      <c r="BS102" s="144"/>
      <c r="BT102" s="144"/>
      <c r="BU102" s="144"/>
      <c r="BV102" s="144"/>
      <c r="BW102" s="144"/>
      <c r="BX102" s="144"/>
      <c r="BY102" s="144"/>
      <c r="BZ102" s="144"/>
    </row>
    <row r="103" spans="1:80" ht="15" customHeight="1" x14ac:dyDescent="0.25">
      <c r="AP103" s="137"/>
      <c r="AQ103" s="137"/>
      <c r="AR103" s="137"/>
      <c r="AS103" s="137"/>
      <c r="AT103" s="137"/>
      <c r="AU103" s="137"/>
      <c r="AX103" s="138"/>
      <c r="AY103" s="138"/>
      <c r="AZ103" s="138"/>
      <c r="BA103" s="138"/>
      <c r="BC103" s="138"/>
      <c r="BD103" s="138"/>
      <c r="BE103" s="138"/>
      <c r="BF103" s="138"/>
      <c r="BK103" s="138"/>
      <c r="BL103" s="138"/>
      <c r="BM103" s="138"/>
      <c r="BN103" s="138"/>
      <c r="BO103" s="138"/>
      <c r="BP103" s="138"/>
      <c r="BQ103" s="138"/>
      <c r="BR103" s="138"/>
      <c r="BS103" s="138"/>
      <c r="BT103" s="138"/>
      <c r="BU103" s="138"/>
      <c r="BV103" s="138"/>
      <c r="BW103" s="138"/>
      <c r="BX103" s="138"/>
      <c r="BY103" s="138"/>
      <c r="BZ103" s="138"/>
      <c r="CA103" s="138"/>
      <c r="CB103" s="138"/>
    </row>
    <row r="104" spans="1:80" ht="15" customHeight="1" x14ac:dyDescent="0.25">
      <c r="AP104" s="137"/>
      <c r="AQ104" s="137"/>
      <c r="AR104" s="137"/>
      <c r="AS104" s="137"/>
      <c r="AT104" s="137"/>
      <c r="AU104" s="137"/>
      <c r="AX104" s="138"/>
      <c r="AY104" s="138"/>
      <c r="AZ104" s="138"/>
      <c r="BA104" s="138"/>
      <c r="BC104" s="138"/>
      <c r="BD104" s="138"/>
      <c r="BE104" s="138"/>
      <c r="BF104" s="138"/>
      <c r="BK104" s="138"/>
      <c r="BL104" s="138"/>
      <c r="BM104" s="138"/>
      <c r="BN104" s="138"/>
      <c r="BO104" s="138"/>
      <c r="BP104" s="138"/>
      <c r="BQ104" s="138"/>
      <c r="BR104" s="138"/>
      <c r="BS104" s="138"/>
      <c r="BT104" s="138"/>
      <c r="BU104" s="138"/>
      <c r="BV104" s="138"/>
      <c r="BW104" s="138"/>
      <c r="BX104" s="138"/>
      <c r="BY104" s="138"/>
      <c r="BZ104" s="138"/>
      <c r="CA104" s="138"/>
      <c r="CB104" s="138"/>
    </row>
    <row r="105" spans="1:80" ht="15" customHeight="1" x14ac:dyDescent="0.25">
      <c r="AP105" s="137"/>
      <c r="AQ105" s="137"/>
      <c r="AR105" s="137"/>
      <c r="AS105" s="137"/>
      <c r="AT105" s="137"/>
      <c r="AU105" s="137"/>
      <c r="AX105" s="138"/>
      <c r="AY105" s="138"/>
      <c r="AZ105" s="138"/>
      <c r="BA105" s="138"/>
      <c r="BC105" s="138"/>
      <c r="BD105" s="138"/>
      <c r="BE105" s="138"/>
      <c r="BF105" s="138"/>
      <c r="BK105" s="138"/>
      <c r="BL105" s="138"/>
      <c r="BM105" s="138"/>
      <c r="BN105" s="138"/>
      <c r="BO105" s="138"/>
      <c r="BP105" s="138"/>
      <c r="BQ105" s="138"/>
      <c r="BR105" s="138"/>
      <c r="BS105" s="138"/>
      <c r="BT105" s="138"/>
      <c r="BU105" s="138"/>
      <c r="BV105" s="138"/>
      <c r="BW105" s="138"/>
      <c r="BX105" s="138"/>
      <c r="BY105" s="138"/>
      <c r="BZ105" s="138"/>
      <c r="CA105" s="138"/>
      <c r="CB105" s="138"/>
    </row>
    <row r="106" spans="1:80" ht="15" customHeight="1" x14ac:dyDescent="0.25">
      <c r="AP106" s="137"/>
      <c r="AQ106" s="137"/>
      <c r="AR106" s="137"/>
      <c r="AS106" s="137"/>
      <c r="AT106" s="137"/>
      <c r="AU106" s="137"/>
      <c r="AX106" s="138"/>
      <c r="AY106" s="138"/>
      <c r="AZ106" s="138"/>
      <c r="BA106" s="138"/>
      <c r="BC106" s="138"/>
      <c r="BD106" s="138"/>
      <c r="BE106" s="138"/>
      <c r="BF106" s="138"/>
      <c r="BK106" s="138"/>
      <c r="BL106" s="138"/>
      <c r="BM106" s="138"/>
      <c r="BN106" s="138"/>
      <c r="BO106" s="138"/>
      <c r="BP106" s="138"/>
      <c r="BQ106" s="138"/>
      <c r="BR106" s="138"/>
      <c r="BS106" s="138"/>
      <c r="BT106" s="138"/>
      <c r="BU106" s="138"/>
      <c r="BV106" s="138"/>
      <c r="BW106" s="138"/>
      <c r="BX106" s="138"/>
      <c r="BY106" s="138"/>
      <c r="BZ106" s="138"/>
      <c r="CA106" s="138"/>
      <c r="CB106" s="138"/>
    </row>
    <row r="107" spans="1:80" ht="15" customHeight="1" x14ac:dyDescent="0.25">
      <c r="AP107" s="137"/>
      <c r="AQ107" s="137"/>
      <c r="AR107" s="137"/>
      <c r="AS107" s="137"/>
      <c r="AT107" s="137"/>
      <c r="AU107" s="137"/>
      <c r="AX107" s="138"/>
      <c r="AY107" s="138"/>
      <c r="AZ107" s="138"/>
      <c r="BA107" s="138"/>
      <c r="BC107" s="138"/>
      <c r="BD107" s="138"/>
      <c r="BE107" s="138"/>
      <c r="BF107" s="138"/>
      <c r="BK107" s="138"/>
      <c r="BL107" s="138"/>
      <c r="BM107" s="138"/>
      <c r="BN107" s="138"/>
      <c r="BO107" s="138"/>
      <c r="BP107" s="138"/>
      <c r="BQ107" s="138"/>
      <c r="BR107" s="138"/>
      <c r="BS107" s="138"/>
      <c r="BT107" s="138"/>
      <c r="BU107" s="138"/>
      <c r="BV107" s="138"/>
      <c r="BW107" s="138"/>
      <c r="BX107" s="138"/>
      <c r="BY107" s="138"/>
      <c r="BZ107" s="138"/>
      <c r="CA107" s="138"/>
      <c r="CB107" s="138"/>
    </row>
    <row r="108" spans="1:80" ht="15" customHeight="1" x14ac:dyDescent="0.25">
      <c r="AP108" s="137"/>
      <c r="AQ108" s="137"/>
      <c r="AR108" s="137"/>
      <c r="AS108" s="137"/>
      <c r="AT108" s="137"/>
      <c r="AU108" s="137"/>
      <c r="AX108" s="138"/>
      <c r="AY108" s="138"/>
      <c r="AZ108" s="138"/>
      <c r="BA108" s="138"/>
      <c r="BC108" s="138"/>
      <c r="BD108" s="138"/>
      <c r="BE108" s="138"/>
      <c r="BF108" s="138"/>
      <c r="BK108" s="138"/>
      <c r="BL108" s="138"/>
      <c r="BM108" s="138"/>
      <c r="BN108" s="138"/>
      <c r="BO108" s="138"/>
      <c r="BP108" s="138"/>
      <c r="BQ108" s="138"/>
      <c r="BR108" s="138"/>
      <c r="BS108" s="138"/>
      <c r="BT108" s="138"/>
      <c r="BU108" s="138"/>
      <c r="BV108" s="138"/>
      <c r="BW108" s="138"/>
      <c r="BX108" s="138"/>
      <c r="BY108" s="138"/>
      <c r="BZ108" s="138"/>
      <c r="CA108" s="138"/>
      <c r="CB108" s="13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SO 01 - 1.4 Vykurovanie</vt:lpstr>
      <vt:lpstr>AP_18_4451_171_priloha č1</vt:lpstr>
      <vt:lpstr>'SO 01 - 1.4 Vykurovanie'!Názvy_tlače</vt:lpstr>
      <vt:lpstr>'SO 01 - 1.4 Vykurovanie'!Oblasť_tlače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Jókay</dc:creator>
  <cp:lastModifiedBy>Eva BEZÁKOVÁ</cp:lastModifiedBy>
  <dcterms:created xsi:type="dcterms:W3CDTF">2018-10-05T06:05:59Z</dcterms:created>
  <dcterms:modified xsi:type="dcterms:W3CDTF">2019-08-13T10:56:53Z</dcterms:modified>
</cp:coreProperties>
</file>